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225" windowWidth="25230" windowHeight="6165" tabRatio="809"/>
  </bookViews>
  <sheets>
    <sheet name="Art_121_Fr_XXXIII-33" sheetId="19" r:id="rId1"/>
    <sheet name="hoja2" sheetId="28" r:id="rId2"/>
    <sheet name="hoja 3" sheetId="29" r:id="rId3"/>
  </sheets>
  <definedNames>
    <definedName name="_xlnm.Print_Area" localSheetId="0">'Art_121_Fr_XXXIII-33'!$A$1:$X$267</definedName>
  </definedNames>
  <calcPr calcId="145621"/>
  <pivotCaches>
    <pivotCache cacheId="25" r:id="rId4"/>
  </pivotCaches>
</workbook>
</file>

<file path=xl/calcChain.xml><?xml version="1.0" encoding="utf-8"?>
<calcChain xmlns="http://schemas.openxmlformats.org/spreadsheetml/2006/main">
  <c r="R6" i="19" l="1"/>
  <c r="R7" i="19"/>
  <c r="R8" i="19"/>
  <c r="R9" i="19"/>
  <c r="R10" i="19"/>
  <c r="R11" i="19"/>
  <c r="R12" i="19"/>
  <c r="R13" i="19"/>
  <c r="R14" i="19"/>
  <c r="R15" i="19"/>
  <c r="R16" i="19"/>
  <c r="R17" i="19"/>
  <c r="R18" i="19"/>
  <c r="R19" i="19"/>
  <c r="R20" i="19"/>
  <c r="R21" i="19"/>
  <c r="R22" i="19"/>
  <c r="R23" i="19"/>
  <c r="R24" i="19"/>
  <c r="R25" i="19"/>
  <c r="R26" i="19"/>
  <c r="R27" i="19"/>
  <c r="R28" i="19"/>
  <c r="R29" i="19"/>
  <c r="R30" i="19"/>
  <c r="R31" i="19"/>
  <c r="R32" i="19"/>
  <c r="R33" i="19"/>
  <c r="R34" i="19"/>
  <c r="R35" i="19"/>
  <c r="R36" i="19"/>
  <c r="R37" i="19"/>
  <c r="R38" i="19"/>
  <c r="R39" i="19"/>
  <c r="R40" i="19"/>
  <c r="R41" i="19"/>
  <c r="R42" i="19"/>
  <c r="R43" i="19"/>
  <c r="R44" i="19"/>
  <c r="R45" i="19"/>
  <c r="R46" i="19"/>
  <c r="R47" i="19"/>
  <c r="R48" i="19"/>
  <c r="R49" i="19"/>
  <c r="R50" i="19"/>
  <c r="R51" i="19"/>
  <c r="R52" i="19"/>
  <c r="R53" i="19"/>
  <c r="R54" i="19"/>
  <c r="R55" i="19"/>
  <c r="R56" i="19"/>
  <c r="R57" i="19"/>
  <c r="R58" i="19"/>
  <c r="R59" i="19"/>
  <c r="R60" i="19"/>
  <c r="R61" i="19"/>
  <c r="R62" i="19"/>
  <c r="R63" i="19"/>
  <c r="R64" i="19"/>
  <c r="R65" i="19"/>
  <c r="R66" i="19"/>
  <c r="R67" i="19"/>
  <c r="R68" i="19"/>
  <c r="R69" i="19"/>
  <c r="R70" i="19"/>
  <c r="R71" i="19"/>
  <c r="R72" i="19"/>
  <c r="R73" i="19"/>
  <c r="R74" i="19"/>
  <c r="R75" i="19"/>
  <c r="R76" i="19"/>
  <c r="R77" i="19"/>
  <c r="R78" i="19"/>
  <c r="R79" i="19"/>
  <c r="R80" i="19"/>
  <c r="R81" i="19"/>
  <c r="R82" i="19"/>
  <c r="R83" i="19"/>
  <c r="R84" i="19"/>
  <c r="R85" i="19"/>
  <c r="R86" i="19"/>
  <c r="R87" i="19"/>
  <c r="R88" i="19"/>
  <c r="R89" i="19"/>
  <c r="R90" i="19"/>
  <c r="R91" i="19"/>
  <c r="R92" i="19"/>
  <c r="R93" i="19"/>
  <c r="R94" i="19"/>
  <c r="R95" i="19"/>
  <c r="R96" i="19"/>
  <c r="R97" i="19"/>
  <c r="R98" i="19"/>
  <c r="R99" i="19"/>
  <c r="R100" i="19"/>
  <c r="R101" i="19"/>
  <c r="R102" i="19"/>
  <c r="R103" i="19"/>
  <c r="R104" i="19"/>
  <c r="R105" i="19"/>
  <c r="R106" i="19"/>
  <c r="R107" i="19"/>
  <c r="R108" i="19"/>
  <c r="R109" i="19"/>
  <c r="R110" i="19"/>
  <c r="R111" i="19"/>
  <c r="R112" i="19"/>
  <c r="R113" i="19"/>
  <c r="R114" i="19"/>
  <c r="R115" i="19"/>
  <c r="R116" i="19"/>
  <c r="R117" i="19"/>
  <c r="R118" i="19"/>
  <c r="R119" i="19"/>
  <c r="R120" i="19"/>
  <c r="R121" i="19"/>
  <c r="R122" i="19"/>
  <c r="R123" i="19"/>
  <c r="R124" i="19"/>
  <c r="R125" i="19"/>
  <c r="R126" i="19"/>
  <c r="R127" i="19"/>
  <c r="R128" i="19"/>
  <c r="R129" i="19"/>
  <c r="Q6" i="19"/>
  <c r="Q7" i="19"/>
  <c r="Q8" i="19"/>
  <c r="Q9" i="19"/>
  <c r="Q10" i="19"/>
  <c r="Q11" i="19"/>
  <c r="Q12" i="19"/>
  <c r="Q13" i="19"/>
  <c r="Q14" i="19"/>
  <c r="Q15" i="19"/>
  <c r="Q16" i="19"/>
  <c r="Q17" i="19"/>
  <c r="Q18" i="19"/>
  <c r="Q19" i="19"/>
  <c r="Q20" i="19"/>
  <c r="Q21" i="19"/>
  <c r="Q22" i="19"/>
  <c r="Q23" i="19"/>
  <c r="Q24" i="19"/>
  <c r="Q25" i="19"/>
  <c r="Q26" i="19"/>
  <c r="Q27" i="19"/>
  <c r="Q28" i="19"/>
  <c r="Q29" i="19"/>
  <c r="Q30" i="19"/>
  <c r="Q31" i="19"/>
  <c r="Q32" i="19"/>
  <c r="Q33" i="19"/>
  <c r="Q34" i="19"/>
  <c r="Q35" i="19"/>
  <c r="Q36" i="19"/>
  <c r="Q37" i="19"/>
  <c r="Q38" i="19"/>
  <c r="Q39" i="19"/>
  <c r="Q40" i="19"/>
  <c r="Q41" i="19"/>
  <c r="Q42" i="19"/>
  <c r="Q43" i="19"/>
  <c r="Q44" i="19"/>
  <c r="Q45" i="19"/>
  <c r="Q46" i="19"/>
  <c r="Q47" i="19"/>
  <c r="Q48" i="19"/>
  <c r="Q49" i="19"/>
  <c r="Q50" i="19"/>
  <c r="Q51" i="19"/>
  <c r="Q52" i="19"/>
  <c r="Q53" i="19"/>
  <c r="Q54" i="19"/>
  <c r="Q55" i="19"/>
  <c r="Q56" i="19"/>
  <c r="Q57" i="19"/>
  <c r="Q58" i="19"/>
  <c r="Q59" i="19"/>
  <c r="Q60" i="19"/>
  <c r="Q61" i="19"/>
  <c r="Q62" i="19"/>
  <c r="Q63" i="19"/>
  <c r="Q64" i="19"/>
  <c r="Q65" i="19"/>
  <c r="Q66" i="19"/>
  <c r="Q67" i="19"/>
  <c r="Q68" i="19"/>
  <c r="Q69" i="19"/>
  <c r="Q70" i="19"/>
  <c r="Q71" i="19"/>
  <c r="Q72" i="19"/>
  <c r="Q73" i="19"/>
  <c r="Q74" i="19"/>
  <c r="Q75" i="19"/>
  <c r="Q76" i="19"/>
  <c r="Q77" i="19"/>
  <c r="Q78" i="19"/>
  <c r="Q79" i="19"/>
  <c r="Q80" i="19"/>
  <c r="Q81" i="19"/>
  <c r="Q82" i="19"/>
  <c r="Q83" i="19"/>
  <c r="Q84" i="19"/>
  <c r="Q85" i="19"/>
  <c r="Q86" i="19"/>
  <c r="Q87" i="19"/>
  <c r="Q88" i="19"/>
  <c r="Q89" i="19"/>
  <c r="Q90" i="19"/>
  <c r="Q91" i="19"/>
  <c r="Q92" i="19"/>
  <c r="Q93" i="19"/>
  <c r="Q94" i="19"/>
  <c r="Q95" i="19"/>
  <c r="Q96" i="19"/>
  <c r="Q97" i="19"/>
  <c r="Q98" i="19"/>
  <c r="Q99" i="19"/>
  <c r="Q100" i="19"/>
  <c r="Q101" i="19"/>
  <c r="Q102" i="19"/>
  <c r="Q103" i="19"/>
  <c r="Q104" i="19"/>
  <c r="Q105" i="19"/>
  <c r="Q106" i="19"/>
  <c r="Q107" i="19"/>
  <c r="Q108" i="19"/>
  <c r="Q109" i="19"/>
  <c r="Q110" i="19"/>
  <c r="Q111" i="19"/>
  <c r="Q112" i="19"/>
  <c r="Q113" i="19"/>
  <c r="Q114" i="19"/>
  <c r="Q115" i="19"/>
  <c r="Q116" i="19"/>
  <c r="Q117" i="19"/>
  <c r="Q118" i="19"/>
  <c r="Q119" i="19"/>
  <c r="Q120" i="19"/>
  <c r="Q121" i="19"/>
  <c r="Q122" i="19"/>
  <c r="Q123" i="19"/>
  <c r="Q124" i="19"/>
  <c r="Q125" i="19"/>
  <c r="Q126" i="19"/>
  <c r="Q127" i="19"/>
  <c r="Q128" i="19"/>
  <c r="Q129" i="19"/>
  <c r="P6" i="19"/>
  <c r="P7" i="19"/>
  <c r="P8" i="19"/>
  <c r="P9" i="19"/>
  <c r="P10" i="19"/>
  <c r="P11" i="19"/>
  <c r="P12" i="19"/>
  <c r="P13" i="19"/>
  <c r="P14" i="19"/>
  <c r="P15" i="19"/>
  <c r="P16" i="19"/>
  <c r="P17" i="19"/>
  <c r="P18" i="19"/>
  <c r="P19" i="19"/>
  <c r="P20" i="19"/>
  <c r="P21" i="19"/>
  <c r="P22" i="19"/>
  <c r="P23" i="19"/>
  <c r="P24" i="19"/>
  <c r="P25" i="19"/>
  <c r="P26" i="19"/>
  <c r="P27" i="19"/>
  <c r="P28" i="19"/>
  <c r="P29" i="19"/>
  <c r="P30" i="19"/>
  <c r="P31" i="19"/>
  <c r="P32" i="19"/>
  <c r="P33" i="19"/>
  <c r="P34" i="19"/>
  <c r="P35" i="19"/>
  <c r="P36" i="19"/>
  <c r="P37" i="19"/>
  <c r="P38" i="19"/>
  <c r="P39" i="19"/>
  <c r="P40" i="19"/>
  <c r="P41" i="19"/>
  <c r="P42" i="19"/>
  <c r="P43" i="19"/>
  <c r="P44" i="19"/>
  <c r="P45" i="19"/>
  <c r="P46" i="19"/>
  <c r="P47" i="19"/>
  <c r="P48" i="19"/>
  <c r="P49" i="19"/>
  <c r="P50" i="19"/>
  <c r="P51" i="19"/>
  <c r="P52" i="19"/>
  <c r="P53" i="19"/>
  <c r="P54" i="19"/>
  <c r="P55" i="19"/>
  <c r="P56" i="19"/>
  <c r="P57" i="19"/>
  <c r="P58" i="19"/>
  <c r="P59" i="19"/>
  <c r="P60" i="19"/>
  <c r="P61" i="19"/>
  <c r="P62" i="19"/>
  <c r="P63" i="19"/>
  <c r="P64" i="19"/>
  <c r="P65" i="19"/>
  <c r="P66" i="19"/>
  <c r="P67" i="19"/>
  <c r="P68" i="19"/>
  <c r="P69" i="19"/>
  <c r="P70" i="19"/>
  <c r="P71" i="19"/>
  <c r="P72" i="19"/>
  <c r="P73" i="19"/>
  <c r="P74" i="19"/>
  <c r="P75" i="19"/>
  <c r="P76" i="19"/>
  <c r="P77" i="19"/>
  <c r="P78" i="19"/>
  <c r="P79" i="19"/>
  <c r="P80" i="19"/>
  <c r="P81" i="19"/>
  <c r="P82" i="19"/>
  <c r="P83" i="19"/>
  <c r="P84" i="19"/>
  <c r="P85" i="19"/>
  <c r="P86" i="19"/>
  <c r="P87" i="19"/>
  <c r="P88" i="19"/>
  <c r="P89" i="19"/>
  <c r="P90" i="19"/>
  <c r="P91" i="19"/>
  <c r="P92" i="19"/>
  <c r="P93" i="19"/>
  <c r="P94" i="19"/>
  <c r="P95" i="19"/>
  <c r="P96" i="19"/>
  <c r="P97" i="19"/>
  <c r="P98" i="19"/>
  <c r="P99" i="19"/>
  <c r="P100" i="19"/>
  <c r="P101" i="19"/>
  <c r="P102" i="19"/>
  <c r="P103" i="19"/>
  <c r="P104" i="19"/>
  <c r="P105" i="19"/>
  <c r="P106" i="19"/>
  <c r="P107" i="19"/>
  <c r="P108" i="19"/>
  <c r="P109" i="19"/>
  <c r="P110" i="19"/>
  <c r="P111" i="19"/>
  <c r="P112" i="19"/>
  <c r="P113" i="19"/>
  <c r="P114" i="19"/>
  <c r="P115" i="19"/>
  <c r="P116" i="19"/>
  <c r="P117" i="19"/>
  <c r="P118" i="19"/>
  <c r="P119" i="19"/>
  <c r="P120" i="19"/>
  <c r="P121" i="19"/>
  <c r="P122" i="19"/>
  <c r="P123" i="19"/>
  <c r="P124" i="19"/>
  <c r="P125" i="19"/>
  <c r="P126" i="19"/>
  <c r="P127" i="19"/>
  <c r="P128" i="19"/>
  <c r="P129" i="19"/>
  <c r="N6" i="19"/>
  <c r="N7" i="19"/>
  <c r="N8" i="19"/>
  <c r="N9" i="19"/>
  <c r="N10" i="19"/>
  <c r="N11" i="19"/>
  <c r="N12" i="19"/>
  <c r="N13" i="19"/>
  <c r="N14" i="19"/>
  <c r="N15" i="19"/>
  <c r="N16" i="19"/>
  <c r="N17" i="19"/>
  <c r="N18" i="19"/>
  <c r="N19" i="19"/>
  <c r="N20" i="19"/>
  <c r="N21" i="19"/>
  <c r="N22" i="19"/>
  <c r="N23" i="19"/>
  <c r="N24" i="19"/>
  <c r="N25" i="19"/>
  <c r="N26" i="19"/>
  <c r="N27" i="19"/>
  <c r="N28" i="19"/>
  <c r="N29" i="19"/>
  <c r="N30" i="19"/>
  <c r="N31" i="19"/>
  <c r="N32" i="19"/>
  <c r="N33" i="19"/>
  <c r="N34" i="19"/>
  <c r="N35" i="19"/>
  <c r="N36" i="19"/>
  <c r="N37" i="19"/>
  <c r="N38" i="19"/>
  <c r="N39" i="19"/>
  <c r="N40" i="19"/>
  <c r="N41" i="19"/>
  <c r="N42" i="19"/>
  <c r="N43" i="19"/>
  <c r="N44" i="19"/>
  <c r="N45" i="19"/>
  <c r="N46" i="19"/>
  <c r="N47" i="19"/>
  <c r="N48" i="19"/>
  <c r="N49" i="19"/>
  <c r="N50" i="19"/>
  <c r="N51" i="19"/>
  <c r="N52" i="19"/>
  <c r="N53" i="19"/>
  <c r="N54" i="19"/>
  <c r="N55" i="19"/>
  <c r="N56" i="19"/>
  <c r="N57" i="19"/>
  <c r="N58" i="19"/>
  <c r="N59" i="19"/>
  <c r="N60" i="19"/>
  <c r="N61" i="19"/>
  <c r="N62" i="19"/>
  <c r="N63" i="19"/>
  <c r="N64" i="19"/>
  <c r="N65" i="19"/>
  <c r="N66" i="19"/>
  <c r="N67" i="19"/>
  <c r="N68" i="19"/>
  <c r="N69" i="19"/>
  <c r="N70" i="19"/>
  <c r="N71" i="19"/>
  <c r="N72" i="19"/>
  <c r="N73" i="19"/>
  <c r="N74" i="19"/>
  <c r="N75" i="19"/>
  <c r="N76" i="19"/>
  <c r="N77" i="19"/>
  <c r="N78" i="19"/>
  <c r="N79" i="19"/>
  <c r="N80" i="19"/>
  <c r="N81" i="19"/>
  <c r="N82" i="19"/>
  <c r="N83" i="19"/>
  <c r="N84" i="19"/>
  <c r="N85" i="19"/>
  <c r="N86" i="19"/>
  <c r="N87" i="19"/>
  <c r="N88" i="19"/>
  <c r="N89" i="19"/>
  <c r="N90" i="19"/>
  <c r="N91" i="19"/>
  <c r="N92" i="19"/>
  <c r="N93" i="19"/>
  <c r="N94" i="19"/>
  <c r="N95" i="19"/>
  <c r="N96" i="19"/>
  <c r="N97" i="19"/>
  <c r="N98" i="19"/>
  <c r="N99" i="19"/>
  <c r="N100" i="19"/>
  <c r="N101" i="19"/>
  <c r="N102" i="19"/>
  <c r="N103" i="19"/>
  <c r="N104" i="19"/>
  <c r="N105" i="19"/>
  <c r="N106" i="19"/>
  <c r="N107" i="19"/>
  <c r="N108" i="19"/>
  <c r="N109" i="19"/>
  <c r="N110" i="19"/>
  <c r="N111" i="19"/>
  <c r="N112" i="19"/>
  <c r="N113" i="19"/>
  <c r="N114" i="19"/>
  <c r="N115" i="19"/>
  <c r="N116" i="19"/>
  <c r="N117" i="19"/>
  <c r="N118" i="19"/>
  <c r="N119" i="19"/>
  <c r="I119" i="19" s="1"/>
  <c r="N120" i="19"/>
  <c r="I120" i="19" s="1"/>
  <c r="N121" i="19"/>
  <c r="N122" i="19"/>
  <c r="N123" i="19"/>
  <c r="I123" i="19" s="1"/>
  <c r="J123" i="19" s="1"/>
  <c r="N124" i="19"/>
  <c r="N125" i="19"/>
  <c r="N126" i="19"/>
  <c r="N127" i="19"/>
  <c r="N128" i="19"/>
  <c r="N129" i="19"/>
  <c r="O121" i="19"/>
  <c r="I121" i="19"/>
  <c r="J121" i="19" s="1"/>
  <c r="D121" i="19"/>
  <c r="D119" i="19"/>
  <c r="O118" i="19"/>
  <c r="I118" i="19"/>
  <c r="D118" i="19"/>
  <c r="O116" i="19"/>
  <c r="I116" i="19"/>
  <c r="J116" i="19" s="1"/>
  <c r="D116" i="19"/>
  <c r="O115" i="19"/>
  <c r="I115" i="19"/>
  <c r="D114" i="19"/>
  <c r="O113" i="19"/>
  <c r="I113" i="19"/>
  <c r="D113" i="19"/>
  <c r="O112" i="19"/>
  <c r="I112" i="19"/>
  <c r="J112" i="19" s="1"/>
  <c r="D112" i="19"/>
  <c r="O102" i="19"/>
  <c r="I102" i="19"/>
  <c r="D102" i="19"/>
  <c r="E141" i="19"/>
  <c r="E142" i="19"/>
  <c r="E143" i="19"/>
  <c r="E144" i="19"/>
  <c r="E145" i="19"/>
  <c r="E146" i="19"/>
  <c r="E147" i="19"/>
  <c r="E148" i="19"/>
  <c r="E149" i="19"/>
  <c r="E150" i="19"/>
  <c r="E151" i="19"/>
  <c r="E152" i="19"/>
  <c r="E153" i="19"/>
  <c r="E154" i="19"/>
  <c r="E155" i="19"/>
  <c r="E156" i="19"/>
  <c r="E157" i="19"/>
  <c r="E158" i="19"/>
  <c r="E159" i="19"/>
  <c r="E160" i="19"/>
  <c r="E161" i="19"/>
  <c r="E162" i="19"/>
  <c r="E163" i="19"/>
  <c r="E164" i="19"/>
  <c r="E165" i="19"/>
  <c r="E166" i="19"/>
  <c r="E167" i="19"/>
  <c r="E168" i="19"/>
  <c r="E169" i="19"/>
  <c r="E170" i="19"/>
  <c r="E171" i="19"/>
  <c r="E172" i="19"/>
  <c r="E173" i="19"/>
  <c r="E174" i="19"/>
  <c r="E175" i="19"/>
  <c r="E176" i="19"/>
  <c r="E177" i="19"/>
  <c r="E178" i="19"/>
  <c r="E179" i="19"/>
  <c r="E180" i="19"/>
  <c r="E181" i="19"/>
  <c r="E182" i="19"/>
  <c r="E183" i="19"/>
  <c r="E184" i="19"/>
  <c r="E185" i="19"/>
  <c r="E186" i="19"/>
  <c r="E187" i="19"/>
  <c r="E188" i="19"/>
  <c r="E189" i="19"/>
  <c r="E190" i="19"/>
  <c r="E191" i="19"/>
  <c r="E192" i="19"/>
  <c r="E193" i="19"/>
  <c r="E194" i="19"/>
  <c r="E195" i="19"/>
  <c r="E196" i="19"/>
  <c r="E197" i="19"/>
  <c r="E198" i="19"/>
  <c r="E199" i="19"/>
  <c r="E200" i="19"/>
  <c r="E201" i="19"/>
  <c r="E202" i="19"/>
  <c r="E203" i="19"/>
  <c r="E204" i="19"/>
  <c r="E205" i="19"/>
  <c r="E206" i="19"/>
  <c r="E207" i="19"/>
  <c r="E208" i="19"/>
  <c r="E209" i="19"/>
  <c r="E210" i="19"/>
  <c r="E211" i="19"/>
  <c r="E212" i="19"/>
  <c r="E213" i="19"/>
  <c r="E214" i="19"/>
  <c r="E215" i="19"/>
  <c r="E216" i="19"/>
  <c r="E217" i="19"/>
  <c r="E218" i="19"/>
  <c r="E219" i="19"/>
  <c r="E220" i="19"/>
  <c r="E221" i="19"/>
  <c r="E222" i="19"/>
  <c r="E223" i="19"/>
  <c r="E224" i="19"/>
  <c r="E225" i="19"/>
  <c r="E226" i="19"/>
  <c r="E227" i="19"/>
  <c r="E228" i="19"/>
  <c r="E229" i="19"/>
  <c r="E230" i="19"/>
  <c r="E231" i="19"/>
  <c r="E232" i="19"/>
  <c r="E233" i="19"/>
  <c r="E234" i="19"/>
  <c r="E235" i="19"/>
  <c r="E236" i="19"/>
  <c r="E237" i="19"/>
  <c r="E238" i="19"/>
  <c r="E239" i="19"/>
  <c r="E240" i="19"/>
  <c r="E241" i="19"/>
  <c r="E242" i="19"/>
  <c r="E243" i="19"/>
  <c r="E244" i="19"/>
  <c r="E245" i="19"/>
  <c r="E246" i="19"/>
  <c r="E247" i="19"/>
  <c r="E248" i="19"/>
  <c r="E249" i="19"/>
  <c r="E250" i="19"/>
  <c r="E251" i="19"/>
  <c r="E252" i="19"/>
  <c r="E253" i="19"/>
  <c r="E254" i="19"/>
  <c r="E255" i="19"/>
  <c r="E256" i="19"/>
  <c r="E257" i="19"/>
  <c r="E258" i="19"/>
  <c r="E259" i="19"/>
  <c r="E260" i="19"/>
  <c r="E261" i="19"/>
  <c r="E262" i="19"/>
  <c r="E263" i="19"/>
  <c r="E264" i="19"/>
  <c r="E140" i="19"/>
  <c r="G242" i="19"/>
  <c r="F242" i="19"/>
  <c r="G241" i="19"/>
  <c r="F241" i="19"/>
  <c r="G240" i="19"/>
  <c r="F240" i="19"/>
  <c r="G239" i="19"/>
  <c r="F239" i="19"/>
  <c r="G238" i="19"/>
  <c r="F238" i="19"/>
  <c r="G237" i="19"/>
  <c r="F237" i="19"/>
  <c r="G236" i="19"/>
  <c r="F236" i="19"/>
  <c r="G235" i="19"/>
  <c r="F235" i="19"/>
  <c r="G234" i="19"/>
  <c r="F234" i="19"/>
  <c r="G233" i="19"/>
  <c r="F233" i="19"/>
  <c r="G232" i="19"/>
  <c r="F232" i="19"/>
  <c r="D123" i="19" l="1"/>
  <c r="H123" i="19" s="1"/>
  <c r="O123" i="19"/>
  <c r="E113" i="19"/>
  <c r="J120" i="19"/>
  <c r="E119" i="19"/>
  <c r="E118" i="19"/>
  <c r="J119" i="19"/>
  <c r="O120" i="19"/>
  <c r="J118" i="19"/>
  <c r="O119" i="19"/>
  <c r="D120" i="19"/>
  <c r="E121" i="19"/>
  <c r="E114" i="19"/>
  <c r="J115" i="19"/>
  <c r="I114" i="19"/>
  <c r="E112" i="19"/>
  <c r="J113" i="19"/>
  <c r="O114" i="19"/>
  <c r="D115" i="19"/>
  <c r="E116" i="19"/>
  <c r="J102" i="19"/>
  <c r="E102" i="19"/>
  <c r="F264" i="19"/>
  <c r="F263" i="19"/>
  <c r="F262" i="19"/>
  <c r="F261" i="19"/>
  <c r="F260" i="19"/>
  <c r="F259" i="19"/>
  <c r="F258" i="19"/>
  <c r="F257" i="19"/>
  <c r="F256" i="19"/>
  <c r="F255" i="19"/>
  <c r="F254" i="19"/>
  <c r="F253" i="19"/>
  <c r="F252" i="19"/>
  <c r="F251" i="19"/>
  <c r="F250" i="19"/>
  <c r="F249" i="19"/>
  <c r="F248" i="19"/>
  <c r="F247" i="19"/>
  <c r="F246" i="19"/>
  <c r="F245" i="19"/>
  <c r="F244" i="19"/>
  <c r="F243" i="19"/>
  <c r="F231" i="19"/>
  <c r="F230" i="19"/>
  <c r="F229" i="19"/>
  <c r="F228" i="19"/>
  <c r="F227" i="19"/>
  <c r="F226" i="19"/>
  <c r="F225" i="19"/>
  <c r="F224" i="19"/>
  <c r="F223" i="19"/>
  <c r="F222" i="19"/>
  <c r="F221" i="19"/>
  <c r="F220" i="19"/>
  <c r="F219" i="19"/>
  <c r="F218" i="19"/>
  <c r="F217" i="19"/>
  <c r="F216" i="19"/>
  <c r="F215" i="19"/>
  <c r="F214" i="19"/>
  <c r="F213" i="19"/>
  <c r="F212" i="19"/>
  <c r="F211" i="19"/>
  <c r="F210" i="19"/>
  <c r="F209" i="19"/>
  <c r="F208" i="19"/>
  <c r="F207" i="19"/>
  <c r="F206" i="19"/>
  <c r="F205" i="19"/>
  <c r="F204" i="19"/>
  <c r="F203" i="19"/>
  <c r="F202" i="19"/>
  <c r="F201" i="19"/>
  <c r="F200" i="19"/>
  <c r="F199" i="19"/>
  <c r="F198" i="19"/>
  <c r="F197" i="19"/>
  <c r="F196" i="19"/>
  <c r="F195" i="19"/>
  <c r="F194" i="19"/>
  <c r="F193" i="19"/>
  <c r="F192" i="19"/>
  <c r="F191" i="19"/>
  <c r="F190" i="19"/>
  <c r="F189" i="19"/>
  <c r="F188" i="19"/>
  <c r="F187" i="19"/>
  <c r="F186" i="19"/>
  <c r="F185" i="19"/>
  <c r="F184" i="19"/>
  <c r="F183" i="19"/>
  <c r="F182" i="19"/>
  <c r="F181" i="19"/>
  <c r="F180" i="19"/>
  <c r="F179" i="19"/>
  <c r="F178" i="19"/>
  <c r="F177" i="19"/>
  <c r="F176" i="19"/>
  <c r="F175" i="19"/>
  <c r="F174" i="19"/>
  <c r="F173" i="19"/>
  <c r="F172" i="19"/>
  <c r="F171" i="19"/>
  <c r="F170" i="19"/>
  <c r="F169" i="19"/>
  <c r="F168" i="19"/>
  <c r="F167" i="19"/>
  <c r="F166" i="19"/>
  <c r="F165" i="19"/>
  <c r="F164" i="19"/>
  <c r="F163" i="19"/>
  <c r="F162" i="19"/>
  <c r="F161" i="19"/>
  <c r="F160" i="19"/>
  <c r="F159" i="19"/>
  <c r="F158" i="19"/>
  <c r="F157" i="19"/>
  <c r="F156" i="19"/>
  <c r="F155" i="19"/>
  <c r="F154" i="19"/>
  <c r="F153" i="19"/>
  <c r="F152" i="19"/>
  <c r="F151" i="19"/>
  <c r="F150" i="19"/>
  <c r="F149" i="19"/>
  <c r="F148" i="19"/>
  <c r="F147" i="19"/>
  <c r="F146" i="19"/>
  <c r="F145" i="19"/>
  <c r="F144" i="19"/>
  <c r="F143" i="19"/>
  <c r="F142" i="19"/>
  <c r="F141" i="19"/>
  <c r="F140" i="19"/>
  <c r="F102" i="19" s="1"/>
  <c r="G140" i="19"/>
  <c r="L112" i="19" s="1"/>
  <c r="G264" i="19"/>
  <c r="G263" i="19"/>
  <c r="G262" i="19"/>
  <c r="G261" i="19"/>
  <c r="G260" i="19"/>
  <c r="G259" i="19"/>
  <c r="G258" i="19"/>
  <c r="G257" i="19"/>
  <c r="G256" i="19"/>
  <c r="G255" i="19"/>
  <c r="G254" i="19"/>
  <c r="G253" i="19"/>
  <c r="G252" i="19"/>
  <c r="G251" i="19"/>
  <c r="G250" i="19"/>
  <c r="G249" i="19"/>
  <c r="G248" i="19"/>
  <c r="G247" i="19"/>
  <c r="G246" i="19"/>
  <c r="G245" i="19"/>
  <c r="G244" i="19"/>
  <c r="G243"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F831" i="29"/>
  <c r="E831" i="29"/>
  <c r="F830" i="29"/>
  <c r="E830" i="29"/>
  <c r="F829" i="29"/>
  <c r="E829" i="29"/>
  <c r="F828" i="29"/>
  <c r="E828" i="29"/>
  <c r="F827" i="29"/>
  <c r="E827" i="29"/>
  <c r="F826" i="29"/>
  <c r="E826" i="29"/>
  <c r="F825" i="29"/>
  <c r="E825" i="29"/>
  <c r="F824" i="29"/>
  <c r="E824" i="29"/>
  <c r="F823" i="29"/>
  <c r="E823" i="29"/>
  <c r="F822" i="29"/>
  <c r="E822" i="29"/>
  <c r="F821" i="29"/>
  <c r="E821" i="29"/>
  <c r="F820" i="29"/>
  <c r="E820" i="29"/>
  <c r="F819" i="29"/>
  <c r="E819" i="29"/>
  <c r="F818" i="29"/>
  <c r="E818" i="29"/>
  <c r="F817" i="29"/>
  <c r="E817" i="29"/>
  <c r="F816" i="29"/>
  <c r="E816" i="29"/>
  <c r="F815" i="29"/>
  <c r="E815" i="29"/>
  <c r="F814" i="29"/>
  <c r="E814" i="29"/>
  <c r="F813" i="29"/>
  <c r="E813" i="29"/>
  <c r="F812" i="29"/>
  <c r="E812" i="29"/>
  <c r="F811" i="29"/>
  <c r="E811" i="29"/>
  <c r="F810" i="29"/>
  <c r="E810" i="29"/>
  <c r="F809" i="29"/>
  <c r="E809" i="29"/>
  <c r="F808" i="29"/>
  <c r="E808" i="29"/>
  <c r="F807" i="29"/>
  <c r="E807" i="29"/>
  <c r="F806" i="29"/>
  <c r="E806" i="29"/>
  <c r="F805" i="29"/>
  <c r="E805" i="29"/>
  <c r="F804" i="29"/>
  <c r="E804" i="29"/>
  <c r="F803" i="29"/>
  <c r="E803" i="29"/>
  <c r="F802" i="29"/>
  <c r="E802" i="29"/>
  <c r="F801" i="29"/>
  <c r="E801" i="29"/>
  <c r="F800" i="29"/>
  <c r="E800" i="29"/>
  <c r="F799" i="29"/>
  <c r="E799" i="29"/>
  <c r="F798" i="29"/>
  <c r="E798" i="29"/>
  <c r="F797" i="29"/>
  <c r="E797" i="29"/>
  <c r="F796" i="29"/>
  <c r="E796" i="29"/>
  <c r="F795" i="29"/>
  <c r="E795" i="29"/>
  <c r="F794" i="29"/>
  <c r="E794" i="29"/>
  <c r="F793" i="29"/>
  <c r="E793" i="29"/>
  <c r="F792" i="29"/>
  <c r="E792" i="29"/>
  <c r="F791" i="29"/>
  <c r="E791" i="29"/>
  <c r="F790" i="29"/>
  <c r="E790" i="29"/>
  <c r="F789" i="29"/>
  <c r="E789" i="29"/>
  <c r="F788" i="29"/>
  <c r="E788" i="29"/>
  <c r="F787" i="29"/>
  <c r="E787" i="29"/>
  <c r="F786" i="29"/>
  <c r="E786" i="29"/>
  <c r="F785" i="29"/>
  <c r="E785" i="29"/>
  <c r="F784" i="29"/>
  <c r="E784" i="29"/>
  <c r="F783" i="29"/>
  <c r="E783" i="29"/>
  <c r="F782" i="29"/>
  <c r="E782" i="29"/>
  <c r="F781" i="29"/>
  <c r="E781" i="29"/>
  <c r="F780" i="29"/>
  <c r="E780" i="29"/>
  <c r="F779" i="29"/>
  <c r="E779" i="29"/>
  <c r="F778" i="29"/>
  <c r="E778" i="29"/>
  <c r="F777" i="29"/>
  <c r="E777" i="29"/>
  <c r="F776" i="29"/>
  <c r="E776" i="29"/>
  <c r="F775" i="29"/>
  <c r="E775" i="29"/>
  <c r="F774" i="29"/>
  <c r="E774" i="29"/>
  <c r="F773" i="29"/>
  <c r="E773" i="29"/>
  <c r="F772" i="29"/>
  <c r="E772" i="29"/>
  <c r="F771" i="29"/>
  <c r="E771" i="29"/>
  <c r="F770" i="29"/>
  <c r="E770" i="29"/>
  <c r="F769" i="29"/>
  <c r="E769" i="29"/>
  <c r="F768" i="29"/>
  <c r="E768" i="29"/>
  <c r="F767" i="29"/>
  <c r="E767" i="29"/>
  <c r="F766" i="29"/>
  <c r="E766" i="29"/>
  <c r="F765" i="29"/>
  <c r="E765" i="29"/>
  <c r="F764" i="29"/>
  <c r="E764" i="29"/>
  <c r="F763" i="29"/>
  <c r="E763" i="29"/>
  <c r="F762" i="29"/>
  <c r="E762" i="29"/>
  <c r="F761" i="29"/>
  <c r="E761" i="29"/>
  <c r="F760" i="29"/>
  <c r="E760" i="29"/>
  <c r="F759" i="29"/>
  <c r="E759" i="29"/>
  <c r="F758" i="29"/>
  <c r="E758" i="29"/>
  <c r="F757" i="29"/>
  <c r="E757" i="29"/>
  <c r="F756" i="29"/>
  <c r="E756" i="29"/>
  <c r="F755" i="29"/>
  <c r="E755" i="29"/>
  <c r="F754" i="29"/>
  <c r="E754" i="29"/>
  <c r="F753" i="29"/>
  <c r="E753" i="29"/>
  <c r="F752" i="29"/>
  <c r="E752" i="29"/>
  <c r="F751" i="29"/>
  <c r="E751" i="29"/>
  <c r="F750" i="29"/>
  <c r="E750" i="29"/>
  <c r="F749" i="29"/>
  <c r="E749" i="29"/>
  <c r="F748" i="29"/>
  <c r="E748" i="29"/>
  <c r="F747" i="29"/>
  <c r="E747" i="29"/>
  <c r="F746" i="29"/>
  <c r="E746" i="29"/>
  <c r="F745" i="29"/>
  <c r="E745" i="29"/>
  <c r="F744" i="29"/>
  <c r="E744" i="29"/>
  <c r="F743" i="29"/>
  <c r="E743" i="29"/>
  <c r="F742" i="29"/>
  <c r="E742" i="29"/>
  <c r="F741" i="29"/>
  <c r="E741" i="29"/>
  <c r="F740" i="29"/>
  <c r="E740" i="29"/>
  <c r="F739" i="29"/>
  <c r="E739" i="29"/>
  <c r="F738" i="29"/>
  <c r="E738" i="29"/>
  <c r="F737" i="29"/>
  <c r="E737" i="29"/>
  <c r="F736" i="29"/>
  <c r="E736" i="29"/>
  <c r="F735" i="29"/>
  <c r="E735" i="29"/>
  <c r="F734" i="29"/>
  <c r="E734" i="29"/>
  <c r="F733" i="29"/>
  <c r="E733" i="29"/>
  <c r="F732" i="29"/>
  <c r="E732" i="29"/>
  <c r="F731" i="29"/>
  <c r="E731" i="29"/>
  <c r="F730" i="29"/>
  <c r="E730" i="29"/>
  <c r="F729" i="29"/>
  <c r="E729" i="29"/>
  <c r="F728" i="29"/>
  <c r="E728" i="29"/>
  <c r="F727" i="29"/>
  <c r="E727" i="29"/>
  <c r="F726" i="29"/>
  <c r="E726" i="29"/>
  <c r="F725" i="29"/>
  <c r="E725" i="29"/>
  <c r="F724" i="29"/>
  <c r="E724" i="29"/>
  <c r="F723" i="29"/>
  <c r="E723" i="29"/>
  <c r="F722" i="29"/>
  <c r="E722" i="29"/>
  <c r="F721" i="29"/>
  <c r="E721" i="29"/>
  <c r="F720" i="29"/>
  <c r="E720" i="29"/>
  <c r="F719" i="29"/>
  <c r="E719" i="29"/>
  <c r="F718" i="29"/>
  <c r="E718" i="29"/>
  <c r="F717" i="29"/>
  <c r="E717" i="29"/>
  <c r="F716" i="29"/>
  <c r="E716" i="29"/>
  <c r="F715" i="29"/>
  <c r="E715" i="29"/>
  <c r="F714" i="29"/>
  <c r="E714" i="29"/>
  <c r="F713" i="29"/>
  <c r="E713" i="29"/>
  <c r="F712" i="29"/>
  <c r="E712" i="29"/>
  <c r="F711" i="29"/>
  <c r="E711" i="29"/>
  <c r="F710" i="29"/>
  <c r="E710" i="29"/>
  <c r="F709" i="29"/>
  <c r="E709" i="29"/>
  <c r="F708" i="29"/>
  <c r="E708" i="29"/>
  <c r="F707" i="29"/>
  <c r="E707" i="29"/>
  <c r="F706" i="29"/>
  <c r="E706" i="29"/>
  <c r="F705" i="29"/>
  <c r="E705" i="29"/>
  <c r="F704" i="29"/>
  <c r="E704" i="29"/>
  <c r="F703" i="29"/>
  <c r="E703" i="29"/>
  <c r="F702" i="29"/>
  <c r="E702" i="29"/>
  <c r="F701" i="29"/>
  <c r="E701" i="29"/>
  <c r="F700" i="29"/>
  <c r="E700" i="29"/>
  <c r="F699" i="29"/>
  <c r="E699" i="29"/>
  <c r="F698" i="29"/>
  <c r="E698" i="29"/>
  <c r="F697" i="29"/>
  <c r="E697" i="29"/>
  <c r="F696" i="29"/>
  <c r="E696" i="29"/>
  <c r="F695" i="29"/>
  <c r="E695" i="29"/>
  <c r="F694" i="29"/>
  <c r="E694" i="29"/>
  <c r="F693" i="29"/>
  <c r="E693" i="29"/>
  <c r="F692" i="29"/>
  <c r="E692" i="29"/>
  <c r="F691" i="29"/>
  <c r="E691" i="29"/>
  <c r="F690" i="29"/>
  <c r="E690" i="29"/>
  <c r="F689" i="29"/>
  <c r="E689" i="29"/>
  <c r="F688" i="29"/>
  <c r="E688" i="29"/>
  <c r="F687" i="29"/>
  <c r="E687" i="29"/>
  <c r="F686" i="29"/>
  <c r="E686" i="29"/>
  <c r="F685" i="29"/>
  <c r="E685" i="29"/>
  <c r="F684" i="29"/>
  <c r="E684" i="29"/>
  <c r="F683" i="29"/>
  <c r="E683" i="29"/>
  <c r="F682" i="29"/>
  <c r="E682" i="29"/>
  <c r="F681" i="29"/>
  <c r="E681" i="29"/>
  <c r="F680" i="29"/>
  <c r="E680" i="29"/>
  <c r="F679" i="29"/>
  <c r="E679" i="29"/>
  <c r="F678" i="29"/>
  <c r="E678" i="29"/>
  <c r="F677" i="29"/>
  <c r="E677" i="29"/>
  <c r="F676" i="29"/>
  <c r="E676" i="29"/>
  <c r="F675" i="29"/>
  <c r="E675" i="29"/>
  <c r="F674" i="29"/>
  <c r="E674" i="29"/>
  <c r="F673" i="29"/>
  <c r="E673" i="29"/>
  <c r="F672" i="29"/>
  <c r="E672" i="29"/>
  <c r="F671" i="29"/>
  <c r="E671" i="29"/>
  <c r="F670" i="29"/>
  <c r="E670" i="29"/>
  <c r="F669" i="29"/>
  <c r="E669" i="29"/>
  <c r="F668" i="29"/>
  <c r="E668" i="29"/>
  <c r="F667" i="29"/>
  <c r="E667" i="29"/>
  <c r="F666" i="29"/>
  <c r="E666" i="29"/>
  <c r="F665" i="29"/>
  <c r="E665" i="29"/>
  <c r="F664" i="29"/>
  <c r="E664" i="29"/>
  <c r="F663" i="29"/>
  <c r="E663" i="29"/>
  <c r="F662" i="29"/>
  <c r="E662" i="29"/>
  <c r="F661" i="29"/>
  <c r="E661" i="29"/>
  <c r="F660" i="29"/>
  <c r="E660" i="29"/>
  <c r="F659" i="29"/>
  <c r="E659" i="29"/>
  <c r="F658" i="29"/>
  <c r="E658" i="29"/>
  <c r="F657" i="29"/>
  <c r="E657" i="29"/>
  <c r="F656" i="29"/>
  <c r="E656" i="29"/>
  <c r="F655" i="29"/>
  <c r="E655" i="29"/>
  <c r="F654" i="29"/>
  <c r="E654" i="29"/>
  <c r="F653" i="29"/>
  <c r="E653" i="29"/>
  <c r="F652" i="29"/>
  <c r="E652" i="29"/>
  <c r="F651" i="29"/>
  <c r="E651" i="29"/>
  <c r="F650" i="29"/>
  <c r="E650" i="29"/>
  <c r="F649" i="29"/>
  <c r="E649" i="29"/>
  <c r="F648" i="29"/>
  <c r="E648" i="29"/>
  <c r="F647" i="29"/>
  <c r="E647" i="29"/>
  <c r="F646" i="29"/>
  <c r="E646" i="29"/>
  <c r="F645" i="29"/>
  <c r="E645" i="29"/>
  <c r="F644" i="29"/>
  <c r="E644" i="29"/>
  <c r="F643" i="29"/>
  <c r="E643" i="29"/>
  <c r="F642" i="29"/>
  <c r="E642" i="29"/>
  <c r="F641" i="29"/>
  <c r="E641" i="29"/>
  <c r="F640" i="29"/>
  <c r="E640" i="29"/>
  <c r="F639" i="29"/>
  <c r="E639" i="29"/>
  <c r="F638" i="29"/>
  <c r="E638" i="29"/>
  <c r="F637" i="29"/>
  <c r="E637" i="29"/>
  <c r="F636" i="29"/>
  <c r="E636" i="29"/>
  <c r="F635" i="29"/>
  <c r="E635" i="29"/>
  <c r="F634" i="29"/>
  <c r="E634" i="29"/>
  <c r="F633" i="29"/>
  <c r="E633" i="29"/>
  <c r="F632" i="29"/>
  <c r="E632" i="29"/>
  <c r="F631" i="29"/>
  <c r="E631" i="29"/>
  <c r="F630" i="29"/>
  <c r="E630" i="29"/>
  <c r="F629" i="29"/>
  <c r="E629" i="29"/>
  <c r="F628" i="29"/>
  <c r="E628" i="29"/>
  <c r="F627" i="29"/>
  <c r="E627" i="29"/>
  <c r="F626" i="29"/>
  <c r="E626" i="29"/>
  <c r="F625" i="29"/>
  <c r="E625" i="29"/>
  <c r="F624" i="29"/>
  <c r="E624" i="29"/>
  <c r="F623" i="29"/>
  <c r="E623" i="29"/>
  <c r="F622" i="29"/>
  <c r="E622" i="29"/>
  <c r="F621" i="29"/>
  <c r="E621" i="29"/>
  <c r="F620" i="29"/>
  <c r="E620" i="29"/>
  <c r="F619" i="29"/>
  <c r="E619" i="29"/>
  <c r="F618" i="29"/>
  <c r="E618" i="29"/>
  <c r="F617" i="29"/>
  <c r="E617" i="29"/>
  <c r="F616" i="29"/>
  <c r="E616" i="29"/>
  <c r="F615" i="29"/>
  <c r="E615" i="29"/>
  <c r="F614" i="29"/>
  <c r="E614" i="29"/>
  <c r="F613" i="29"/>
  <c r="E613" i="29"/>
  <c r="F612" i="29"/>
  <c r="E612" i="29"/>
  <c r="F611" i="29"/>
  <c r="E611" i="29"/>
  <c r="F610" i="29"/>
  <c r="E610" i="29"/>
  <c r="F609" i="29"/>
  <c r="E609" i="29"/>
  <c r="F608" i="29"/>
  <c r="E608" i="29"/>
  <c r="F607" i="29"/>
  <c r="E607" i="29"/>
  <c r="F606" i="29"/>
  <c r="E606" i="29"/>
  <c r="F605" i="29"/>
  <c r="E605" i="29"/>
  <c r="F604" i="29"/>
  <c r="E604" i="29"/>
  <c r="F603" i="29"/>
  <c r="E603" i="29"/>
  <c r="F602" i="29"/>
  <c r="E602" i="29"/>
  <c r="F601" i="29"/>
  <c r="E601" i="29"/>
  <c r="F600" i="29"/>
  <c r="E600" i="29"/>
  <c r="F599" i="29"/>
  <c r="E599" i="29"/>
  <c r="F598" i="29"/>
  <c r="E598" i="29"/>
  <c r="F597" i="29"/>
  <c r="E597" i="29"/>
  <c r="F596" i="29"/>
  <c r="E596" i="29"/>
  <c r="F595" i="29"/>
  <c r="E595" i="29"/>
  <c r="F594" i="29"/>
  <c r="E594" i="29"/>
  <c r="F593" i="29"/>
  <c r="E593" i="29"/>
  <c r="F592" i="29"/>
  <c r="E592" i="29"/>
  <c r="F591" i="29"/>
  <c r="E591" i="29"/>
  <c r="F590" i="29"/>
  <c r="E590" i="29"/>
  <c r="F589" i="29"/>
  <c r="E589" i="29"/>
  <c r="F588" i="29"/>
  <c r="E588" i="29"/>
  <c r="F587" i="29"/>
  <c r="E587" i="29"/>
  <c r="F586" i="29"/>
  <c r="E586" i="29"/>
  <c r="F585" i="29"/>
  <c r="E585" i="29"/>
  <c r="F584" i="29"/>
  <c r="E584" i="29"/>
  <c r="F583" i="29"/>
  <c r="E583" i="29"/>
  <c r="F582" i="29"/>
  <c r="E582" i="29"/>
  <c r="F581" i="29"/>
  <c r="E581" i="29"/>
  <c r="F580" i="29"/>
  <c r="E580" i="29"/>
  <c r="F579" i="29"/>
  <c r="E579" i="29"/>
  <c r="F578" i="29"/>
  <c r="E578" i="29"/>
  <c r="F577" i="29"/>
  <c r="E577" i="29"/>
  <c r="F576" i="29"/>
  <c r="E576" i="29"/>
  <c r="F575" i="29"/>
  <c r="E575" i="29"/>
  <c r="F574" i="29"/>
  <c r="E574" i="29"/>
  <c r="F573" i="29"/>
  <c r="E573" i="29"/>
  <c r="F572" i="29"/>
  <c r="E572" i="29"/>
  <c r="F571" i="29"/>
  <c r="E571" i="29"/>
  <c r="F570" i="29"/>
  <c r="E570" i="29"/>
  <c r="F569" i="29"/>
  <c r="E569" i="29"/>
  <c r="F568" i="29"/>
  <c r="E568" i="29"/>
  <c r="F567" i="29"/>
  <c r="E567" i="29"/>
  <c r="F566" i="29"/>
  <c r="E566" i="29"/>
  <c r="F565" i="29"/>
  <c r="E565" i="29"/>
  <c r="F564" i="29"/>
  <c r="E564" i="29"/>
  <c r="F563" i="29"/>
  <c r="E563" i="29"/>
  <c r="F562" i="29"/>
  <c r="E562" i="29"/>
  <c r="F561" i="29"/>
  <c r="E561" i="29"/>
  <c r="F560" i="29"/>
  <c r="E560" i="29"/>
  <c r="F559" i="29"/>
  <c r="E559" i="29"/>
  <c r="F558" i="29"/>
  <c r="E558" i="29"/>
  <c r="F557" i="29"/>
  <c r="E557" i="29"/>
  <c r="F556" i="29"/>
  <c r="E556" i="29"/>
  <c r="F555" i="29"/>
  <c r="E555" i="29"/>
  <c r="F554" i="29"/>
  <c r="E554" i="29"/>
  <c r="F553" i="29"/>
  <c r="E553" i="29"/>
  <c r="F552" i="29"/>
  <c r="E552" i="29"/>
  <c r="F551" i="29"/>
  <c r="E551" i="29"/>
  <c r="F550" i="29"/>
  <c r="E550" i="29"/>
  <c r="F549" i="29"/>
  <c r="E549" i="29"/>
  <c r="F548" i="29"/>
  <c r="E548" i="29"/>
  <c r="F547" i="29"/>
  <c r="E547" i="29"/>
  <c r="F546" i="29"/>
  <c r="E546" i="29"/>
  <c r="F545" i="29"/>
  <c r="E545" i="29"/>
  <c r="F544" i="29"/>
  <c r="E544" i="29"/>
  <c r="F543" i="29"/>
  <c r="E543" i="29"/>
  <c r="F542" i="29"/>
  <c r="E542" i="29"/>
  <c r="F541" i="29"/>
  <c r="E541" i="29"/>
  <c r="F540" i="29"/>
  <c r="E540" i="29"/>
  <c r="F539" i="29"/>
  <c r="E539" i="29"/>
  <c r="F538" i="29"/>
  <c r="E538" i="29"/>
  <c r="F537" i="29"/>
  <c r="E537" i="29"/>
  <c r="F536" i="29"/>
  <c r="E536" i="29"/>
  <c r="F535" i="29"/>
  <c r="E535" i="29"/>
  <c r="F534" i="29"/>
  <c r="E534" i="29"/>
  <c r="F533" i="29"/>
  <c r="E533" i="29"/>
  <c r="F532" i="29"/>
  <c r="E532" i="29"/>
  <c r="F531" i="29"/>
  <c r="E531" i="29"/>
  <c r="F530" i="29"/>
  <c r="E530" i="29"/>
  <c r="F529" i="29"/>
  <c r="E529" i="29"/>
  <c r="F528" i="29"/>
  <c r="E528" i="29"/>
  <c r="F527" i="29"/>
  <c r="E527" i="29"/>
  <c r="F526" i="29"/>
  <c r="E526" i="29"/>
  <c r="F525" i="29"/>
  <c r="E525" i="29"/>
  <c r="F524" i="29"/>
  <c r="E524" i="29"/>
  <c r="F523" i="29"/>
  <c r="E523" i="29"/>
  <c r="F522" i="29"/>
  <c r="E522" i="29"/>
  <c r="F521" i="29"/>
  <c r="E521" i="29"/>
  <c r="F520" i="29"/>
  <c r="E520" i="29"/>
  <c r="F519" i="29"/>
  <c r="E519" i="29"/>
  <c r="F518" i="29"/>
  <c r="E518" i="29"/>
  <c r="F517" i="29"/>
  <c r="E517" i="29"/>
  <c r="F516" i="29"/>
  <c r="E516" i="29"/>
  <c r="F515" i="29"/>
  <c r="E515" i="29"/>
  <c r="F514" i="29"/>
  <c r="E514" i="29"/>
  <c r="F513" i="29"/>
  <c r="E513" i="29"/>
  <c r="F512" i="29"/>
  <c r="E512" i="29"/>
  <c r="F511" i="29"/>
  <c r="E511" i="29"/>
  <c r="F510" i="29"/>
  <c r="E510" i="29"/>
  <c r="F509" i="29"/>
  <c r="E509" i="29"/>
  <c r="F508" i="29"/>
  <c r="E508" i="29"/>
  <c r="F507" i="29"/>
  <c r="E507" i="29"/>
  <c r="F506" i="29"/>
  <c r="E506" i="29"/>
  <c r="F505" i="29"/>
  <c r="E505" i="29"/>
  <c r="F504" i="29"/>
  <c r="E504" i="29"/>
  <c r="F503" i="29"/>
  <c r="E503" i="29"/>
  <c r="F502" i="29"/>
  <c r="E502" i="29"/>
  <c r="F501" i="29"/>
  <c r="E501" i="29"/>
  <c r="F500" i="29"/>
  <c r="E500" i="29"/>
  <c r="F499" i="29"/>
  <c r="E499" i="29"/>
  <c r="F498" i="29"/>
  <c r="E498" i="29"/>
  <c r="F497" i="29"/>
  <c r="E497" i="29"/>
  <c r="F496" i="29"/>
  <c r="E496" i="29"/>
  <c r="F495" i="29"/>
  <c r="E495" i="29"/>
  <c r="F494" i="29"/>
  <c r="E494" i="29"/>
  <c r="F493" i="29"/>
  <c r="E493" i="29"/>
  <c r="F492" i="29"/>
  <c r="E492" i="29"/>
  <c r="F491" i="29"/>
  <c r="E491" i="29"/>
  <c r="F490" i="29"/>
  <c r="E490" i="29"/>
  <c r="F489" i="29"/>
  <c r="E489" i="29"/>
  <c r="F488" i="29"/>
  <c r="E488" i="29"/>
  <c r="F487" i="29"/>
  <c r="E487" i="29"/>
  <c r="F486" i="29"/>
  <c r="E486" i="29"/>
  <c r="F485" i="29"/>
  <c r="E485" i="29"/>
  <c r="F484" i="29"/>
  <c r="E484" i="29"/>
  <c r="F483" i="29"/>
  <c r="E483" i="29"/>
  <c r="F482" i="29"/>
  <c r="E482" i="29"/>
  <c r="F481" i="29"/>
  <c r="E481" i="29"/>
  <c r="F480" i="29"/>
  <c r="E480" i="29"/>
  <c r="F479" i="29"/>
  <c r="E479" i="29"/>
  <c r="F478" i="29"/>
  <c r="E478" i="29"/>
  <c r="F477" i="29"/>
  <c r="E477" i="29"/>
  <c r="F476" i="29"/>
  <c r="E476" i="29"/>
  <c r="F475" i="29"/>
  <c r="E475" i="29"/>
  <c r="F474" i="29"/>
  <c r="E474" i="29"/>
  <c r="F473" i="29"/>
  <c r="E473" i="29"/>
  <c r="F472" i="29"/>
  <c r="E472" i="29"/>
  <c r="F471" i="29"/>
  <c r="E471" i="29"/>
  <c r="F470" i="29"/>
  <c r="E470" i="29"/>
  <c r="F469" i="29"/>
  <c r="E469" i="29"/>
  <c r="F468" i="29"/>
  <c r="E468" i="29"/>
  <c r="F467" i="29"/>
  <c r="E467" i="29"/>
  <c r="F466" i="29"/>
  <c r="E466" i="29"/>
  <c r="F465" i="29"/>
  <c r="E465" i="29"/>
  <c r="F464" i="29"/>
  <c r="E464" i="29"/>
  <c r="F463" i="29"/>
  <c r="E463" i="29"/>
  <c r="F462" i="29"/>
  <c r="E462" i="29"/>
  <c r="F461" i="29"/>
  <c r="E461" i="29"/>
  <c r="F460" i="29"/>
  <c r="E460" i="29"/>
  <c r="F459" i="29"/>
  <c r="E459" i="29"/>
  <c r="F458" i="29"/>
  <c r="E458" i="29"/>
  <c r="F457" i="29"/>
  <c r="E457" i="29"/>
  <c r="F456" i="29"/>
  <c r="E456" i="29"/>
  <c r="F455" i="29"/>
  <c r="E455" i="29"/>
  <c r="F454" i="29"/>
  <c r="E454" i="29"/>
  <c r="F453" i="29"/>
  <c r="E453" i="29"/>
  <c r="F452" i="29"/>
  <c r="E452" i="29"/>
  <c r="F451" i="29"/>
  <c r="E451" i="29"/>
  <c r="F450" i="29"/>
  <c r="E450" i="29"/>
  <c r="F449" i="29"/>
  <c r="E449" i="29"/>
  <c r="F448" i="29"/>
  <c r="E448" i="29"/>
  <c r="F447" i="29"/>
  <c r="E447" i="29"/>
  <c r="F446" i="29"/>
  <c r="E446" i="29"/>
  <c r="F445" i="29"/>
  <c r="E445" i="29"/>
  <c r="F444" i="29"/>
  <c r="E444" i="29"/>
  <c r="F443" i="29"/>
  <c r="E443" i="29"/>
  <c r="F442" i="29"/>
  <c r="E442" i="29"/>
  <c r="F441" i="29"/>
  <c r="E441" i="29"/>
  <c r="F440" i="29"/>
  <c r="E440" i="29"/>
  <c r="F439" i="29"/>
  <c r="E439" i="29"/>
  <c r="F438" i="29"/>
  <c r="E438" i="29"/>
  <c r="F437" i="29"/>
  <c r="E437" i="29"/>
  <c r="F436" i="29"/>
  <c r="E436" i="29"/>
  <c r="F435" i="29"/>
  <c r="E435" i="29"/>
  <c r="F434" i="29"/>
  <c r="E434" i="29"/>
  <c r="F433" i="29"/>
  <c r="E433" i="29"/>
  <c r="F432" i="29"/>
  <c r="E432" i="29"/>
  <c r="F431" i="29"/>
  <c r="E431" i="29"/>
  <c r="F430" i="29"/>
  <c r="E430" i="29"/>
  <c r="F429" i="29"/>
  <c r="E429" i="29"/>
  <c r="F428" i="29"/>
  <c r="E428" i="29"/>
  <c r="F427" i="29"/>
  <c r="E427" i="29"/>
  <c r="F426" i="29"/>
  <c r="E426" i="29"/>
  <c r="F425" i="29"/>
  <c r="E425" i="29"/>
  <c r="F424" i="29"/>
  <c r="E424" i="29"/>
  <c r="F423" i="29"/>
  <c r="E423" i="29"/>
  <c r="F422" i="29"/>
  <c r="E422" i="29"/>
  <c r="F421" i="29"/>
  <c r="E421" i="29"/>
  <c r="F420" i="29"/>
  <c r="E420" i="29"/>
  <c r="F419" i="29"/>
  <c r="E419" i="29"/>
  <c r="F418" i="29"/>
  <c r="E418" i="29"/>
  <c r="F417" i="29"/>
  <c r="E417" i="29"/>
  <c r="F416" i="29"/>
  <c r="E416" i="29"/>
  <c r="F415" i="29"/>
  <c r="E415" i="29"/>
  <c r="F414" i="29"/>
  <c r="E414" i="29"/>
  <c r="F413" i="29"/>
  <c r="E413" i="29"/>
  <c r="F412" i="29"/>
  <c r="E412" i="29"/>
  <c r="F411" i="29"/>
  <c r="E411" i="29"/>
  <c r="F410" i="29"/>
  <c r="E410" i="29"/>
  <c r="F409" i="29"/>
  <c r="E409" i="29"/>
  <c r="F408" i="29"/>
  <c r="E408" i="29"/>
  <c r="F407" i="29"/>
  <c r="E407" i="29"/>
  <c r="F406" i="29"/>
  <c r="E406" i="29"/>
  <c r="F405" i="29"/>
  <c r="E405" i="29"/>
  <c r="F404" i="29"/>
  <c r="E404" i="29"/>
  <c r="F403" i="29"/>
  <c r="E403" i="29"/>
  <c r="F402" i="29"/>
  <c r="E402" i="29"/>
  <c r="F401" i="29"/>
  <c r="E401" i="29"/>
  <c r="F400" i="29"/>
  <c r="E400" i="29"/>
  <c r="F399" i="29"/>
  <c r="E399" i="29"/>
  <c r="F398" i="29"/>
  <c r="E398" i="29"/>
  <c r="F397" i="29"/>
  <c r="E397" i="29"/>
  <c r="F396" i="29"/>
  <c r="E396" i="29"/>
  <c r="F395" i="29"/>
  <c r="E395" i="29"/>
  <c r="F394" i="29"/>
  <c r="E394" i="29"/>
  <c r="F393" i="29"/>
  <c r="E393" i="29"/>
  <c r="F392" i="29"/>
  <c r="E392" i="29"/>
  <c r="F391" i="29"/>
  <c r="E391" i="29"/>
  <c r="F390" i="29"/>
  <c r="E390" i="29"/>
  <c r="F389" i="29"/>
  <c r="E389" i="29"/>
  <c r="F388" i="29"/>
  <c r="E388" i="29"/>
  <c r="F387" i="29"/>
  <c r="E387" i="29"/>
  <c r="F386" i="29"/>
  <c r="E386" i="29"/>
  <c r="F385" i="29"/>
  <c r="E385" i="29"/>
  <c r="F384" i="29"/>
  <c r="E384" i="29"/>
  <c r="F383" i="29"/>
  <c r="E383" i="29"/>
  <c r="F382" i="29"/>
  <c r="E382" i="29"/>
  <c r="F381" i="29"/>
  <c r="E381" i="29"/>
  <c r="F380" i="29"/>
  <c r="E380" i="29"/>
  <c r="F379" i="29"/>
  <c r="E379" i="29"/>
  <c r="F378" i="29"/>
  <c r="E378" i="29"/>
  <c r="F377" i="29"/>
  <c r="E377" i="29"/>
  <c r="F376" i="29"/>
  <c r="E376" i="29"/>
  <c r="F375" i="29"/>
  <c r="E375" i="29"/>
  <c r="F374" i="29"/>
  <c r="E374" i="29"/>
  <c r="F373" i="29"/>
  <c r="E373" i="29"/>
  <c r="F372" i="29"/>
  <c r="E372" i="29"/>
  <c r="F371" i="29"/>
  <c r="E371" i="29"/>
  <c r="F370" i="29"/>
  <c r="E370" i="29"/>
  <c r="F369" i="29"/>
  <c r="E369" i="29"/>
  <c r="F368" i="29"/>
  <c r="E368" i="29"/>
  <c r="F367" i="29"/>
  <c r="E367" i="29"/>
  <c r="F366" i="29"/>
  <c r="E366" i="29"/>
  <c r="F365" i="29"/>
  <c r="E365" i="29"/>
  <c r="F364" i="29"/>
  <c r="E364" i="29"/>
  <c r="F363" i="29"/>
  <c r="E363" i="29"/>
  <c r="F362" i="29"/>
  <c r="E362" i="29"/>
  <c r="F361" i="29"/>
  <c r="E361" i="29"/>
  <c r="F360" i="29"/>
  <c r="E360" i="29"/>
  <c r="F359" i="29"/>
  <c r="E359" i="29"/>
  <c r="F358" i="29"/>
  <c r="E358" i="29"/>
  <c r="F357" i="29"/>
  <c r="E357" i="29"/>
  <c r="F356" i="29"/>
  <c r="E356" i="29"/>
  <c r="F355" i="29"/>
  <c r="E355" i="29"/>
  <c r="F354" i="29"/>
  <c r="E354" i="29"/>
  <c r="F353" i="29"/>
  <c r="E353" i="29"/>
  <c r="F352" i="29"/>
  <c r="E352" i="29"/>
  <c r="F351" i="29"/>
  <c r="E351" i="29"/>
  <c r="F350" i="29"/>
  <c r="E350" i="29"/>
  <c r="F349" i="29"/>
  <c r="E349" i="29"/>
  <c r="F348" i="29"/>
  <c r="E348" i="29"/>
  <c r="F347" i="29"/>
  <c r="E347" i="29"/>
  <c r="F346" i="29"/>
  <c r="E346" i="29"/>
  <c r="F345" i="29"/>
  <c r="E345" i="29"/>
  <c r="F344" i="29"/>
  <c r="E344" i="29"/>
  <c r="F343" i="29"/>
  <c r="E343" i="29"/>
  <c r="F342" i="29"/>
  <c r="E342" i="29"/>
  <c r="F341" i="29"/>
  <c r="E341" i="29"/>
  <c r="F340" i="29"/>
  <c r="E340" i="29"/>
  <c r="F339" i="29"/>
  <c r="E339" i="29"/>
  <c r="F338" i="29"/>
  <c r="E338" i="29"/>
  <c r="F337" i="29"/>
  <c r="E337" i="29"/>
  <c r="F336" i="29"/>
  <c r="E336" i="29"/>
  <c r="F335" i="29"/>
  <c r="E335" i="29"/>
  <c r="F334" i="29"/>
  <c r="E334" i="29"/>
  <c r="F333" i="29"/>
  <c r="E333" i="29"/>
  <c r="F332" i="29"/>
  <c r="E332" i="29"/>
  <c r="F331" i="29"/>
  <c r="E331" i="29"/>
  <c r="F330" i="29"/>
  <c r="E330" i="29"/>
  <c r="F329" i="29"/>
  <c r="E329" i="29"/>
  <c r="F328" i="29"/>
  <c r="E328" i="29"/>
  <c r="F327" i="29"/>
  <c r="E327" i="29"/>
  <c r="F326" i="29"/>
  <c r="E326" i="29"/>
  <c r="F325" i="29"/>
  <c r="E325" i="29"/>
  <c r="F324" i="29"/>
  <c r="E324" i="29"/>
  <c r="F323" i="29"/>
  <c r="E323" i="29"/>
  <c r="F322" i="29"/>
  <c r="E322" i="29"/>
  <c r="F321" i="29"/>
  <c r="E321" i="29"/>
  <c r="F320" i="29"/>
  <c r="E320" i="29"/>
  <c r="F319" i="29"/>
  <c r="E319" i="29"/>
  <c r="F318" i="29"/>
  <c r="E318" i="29"/>
  <c r="F317" i="29"/>
  <c r="E317" i="29"/>
  <c r="F316" i="29"/>
  <c r="E316" i="29"/>
  <c r="F315" i="29"/>
  <c r="E315" i="29"/>
  <c r="F314" i="29"/>
  <c r="E314" i="29"/>
  <c r="F313" i="29"/>
  <c r="E313" i="29"/>
  <c r="F312" i="29"/>
  <c r="E312" i="29"/>
  <c r="F311" i="29"/>
  <c r="E311" i="29"/>
  <c r="F310" i="29"/>
  <c r="E310" i="29"/>
  <c r="F309" i="29"/>
  <c r="E309" i="29"/>
  <c r="F308" i="29"/>
  <c r="E308" i="29"/>
  <c r="F307" i="29"/>
  <c r="E307" i="29"/>
  <c r="F306" i="29"/>
  <c r="E306" i="29"/>
  <c r="F305" i="29"/>
  <c r="E305" i="29"/>
  <c r="F304" i="29"/>
  <c r="E304" i="29"/>
  <c r="F303" i="29"/>
  <c r="E303" i="29"/>
  <c r="F302" i="29"/>
  <c r="E302" i="29"/>
  <c r="F301" i="29"/>
  <c r="E301" i="29"/>
  <c r="F300" i="29"/>
  <c r="E300" i="29"/>
  <c r="F299" i="29"/>
  <c r="E299" i="29"/>
  <c r="F298" i="29"/>
  <c r="E298" i="29"/>
  <c r="F297" i="29"/>
  <c r="E297" i="29"/>
  <c r="F296" i="29"/>
  <c r="E296" i="29"/>
  <c r="F295" i="29"/>
  <c r="E295" i="29"/>
  <c r="F294" i="29"/>
  <c r="E294" i="29"/>
  <c r="F293" i="29"/>
  <c r="E293" i="29"/>
  <c r="F292" i="29"/>
  <c r="E292" i="29"/>
  <c r="F291" i="29"/>
  <c r="E291" i="29"/>
  <c r="F290" i="29"/>
  <c r="E290" i="29"/>
  <c r="F289" i="29"/>
  <c r="E289" i="29"/>
  <c r="F288" i="29"/>
  <c r="E288" i="29"/>
  <c r="F287" i="29"/>
  <c r="E287" i="29"/>
  <c r="F286" i="29"/>
  <c r="E286" i="29"/>
  <c r="F285" i="29"/>
  <c r="E285" i="29"/>
  <c r="F284" i="29"/>
  <c r="E284" i="29"/>
  <c r="F283" i="29"/>
  <c r="E283" i="29"/>
  <c r="F282" i="29"/>
  <c r="E282" i="29"/>
  <c r="F281" i="29"/>
  <c r="E281" i="29"/>
  <c r="F280" i="29"/>
  <c r="E280" i="29"/>
  <c r="F279" i="29"/>
  <c r="E279" i="29"/>
  <c r="F278" i="29"/>
  <c r="E278" i="29"/>
  <c r="F277" i="29"/>
  <c r="E277" i="29"/>
  <c r="F276" i="29"/>
  <c r="E276" i="29"/>
  <c r="F275" i="29"/>
  <c r="E275" i="29"/>
  <c r="F274" i="29"/>
  <c r="E274" i="29"/>
  <c r="F273" i="29"/>
  <c r="E273" i="29"/>
  <c r="F272" i="29"/>
  <c r="E272" i="29"/>
  <c r="F271" i="29"/>
  <c r="E271" i="29"/>
  <c r="F270" i="29"/>
  <c r="E270" i="29"/>
  <c r="F269" i="29"/>
  <c r="E269" i="29"/>
  <c r="F268" i="29"/>
  <c r="E268" i="29"/>
  <c r="F267" i="29"/>
  <c r="E267" i="29"/>
  <c r="F266" i="29"/>
  <c r="E266" i="29"/>
  <c r="F265" i="29"/>
  <c r="E265" i="29"/>
  <c r="F264" i="29"/>
  <c r="E264" i="29"/>
  <c r="F263" i="29"/>
  <c r="E263" i="29"/>
  <c r="F262" i="29"/>
  <c r="E262" i="29"/>
  <c r="F261" i="29"/>
  <c r="E261" i="29"/>
  <c r="F260" i="29"/>
  <c r="E260" i="29"/>
  <c r="F259" i="29"/>
  <c r="E259" i="29"/>
  <c r="F258" i="29"/>
  <c r="E258" i="29"/>
  <c r="F257" i="29"/>
  <c r="E257" i="29"/>
  <c r="F256" i="29"/>
  <c r="E256" i="29"/>
  <c r="F255" i="29"/>
  <c r="E255" i="29"/>
  <c r="F254" i="29"/>
  <c r="E254" i="29"/>
  <c r="F253" i="29"/>
  <c r="E253" i="29"/>
  <c r="F252" i="29"/>
  <c r="E252" i="29"/>
  <c r="F251" i="29"/>
  <c r="E251" i="29"/>
  <c r="F250" i="29"/>
  <c r="E250" i="29"/>
  <c r="F249" i="29"/>
  <c r="E249" i="29"/>
  <c r="F248" i="29"/>
  <c r="E248" i="29"/>
  <c r="F247" i="29"/>
  <c r="E247" i="29"/>
  <c r="F246" i="29"/>
  <c r="E246" i="29"/>
  <c r="F245" i="29"/>
  <c r="E245" i="29"/>
  <c r="F244" i="29"/>
  <c r="E244" i="29"/>
  <c r="F243" i="29"/>
  <c r="E243" i="29"/>
  <c r="F242" i="29"/>
  <c r="E242" i="29"/>
  <c r="F241" i="29"/>
  <c r="E241" i="29"/>
  <c r="F240" i="29"/>
  <c r="E240" i="29"/>
  <c r="F239" i="29"/>
  <c r="E239" i="29"/>
  <c r="F238" i="29"/>
  <c r="E238" i="29"/>
  <c r="F237" i="29"/>
  <c r="E237" i="29"/>
  <c r="F236" i="29"/>
  <c r="E236" i="29"/>
  <c r="F235" i="29"/>
  <c r="E235" i="29"/>
  <c r="F234" i="29"/>
  <c r="E234" i="29"/>
  <c r="F233" i="29"/>
  <c r="E233" i="29"/>
  <c r="F232" i="29"/>
  <c r="E232" i="29"/>
  <c r="F231" i="29"/>
  <c r="E231" i="29"/>
  <c r="F230" i="29"/>
  <c r="E230" i="29"/>
  <c r="F229" i="29"/>
  <c r="E229" i="29"/>
  <c r="F228" i="29"/>
  <c r="E228" i="29"/>
  <c r="F227" i="29"/>
  <c r="E227" i="29"/>
  <c r="F226" i="29"/>
  <c r="E226" i="29"/>
  <c r="F225" i="29"/>
  <c r="E225" i="29"/>
  <c r="F224" i="29"/>
  <c r="E224" i="29"/>
  <c r="F223" i="29"/>
  <c r="E223" i="29"/>
  <c r="F222" i="29"/>
  <c r="E222" i="29"/>
  <c r="F221" i="29"/>
  <c r="E221" i="29"/>
  <c r="F220" i="29"/>
  <c r="E220" i="29"/>
  <c r="F219" i="29"/>
  <c r="E219" i="29"/>
  <c r="F218" i="29"/>
  <c r="E218" i="29"/>
  <c r="F217" i="29"/>
  <c r="E217" i="29"/>
  <c r="F216" i="29"/>
  <c r="E216" i="29"/>
  <c r="F215" i="29"/>
  <c r="E215" i="29"/>
  <c r="F214" i="29"/>
  <c r="E214" i="29"/>
  <c r="F213" i="29"/>
  <c r="E213" i="29"/>
  <c r="F212" i="29"/>
  <c r="E212" i="29"/>
  <c r="F211" i="29"/>
  <c r="E211" i="29"/>
  <c r="F210" i="29"/>
  <c r="E210" i="29"/>
  <c r="F209" i="29"/>
  <c r="E209" i="29"/>
  <c r="F208" i="29"/>
  <c r="E208" i="29"/>
  <c r="F207" i="29"/>
  <c r="E207" i="29"/>
  <c r="F206" i="29"/>
  <c r="E206" i="29"/>
  <c r="F205" i="29"/>
  <c r="E205" i="29"/>
  <c r="F204" i="29"/>
  <c r="E204" i="29"/>
  <c r="F203" i="29"/>
  <c r="E203" i="29"/>
  <c r="F202" i="29"/>
  <c r="E202" i="29"/>
  <c r="F201" i="29"/>
  <c r="E201" i="29"/>
  <c r="F200" i="29"/>
  <c r="E200" i="29"/>
  <c r="F199" i="29"/>
  <c r="E199" i="29"/>
  <c r="F198" i="29"/>
  <c r="E198" i="29"/>
  <c r="F197" i="29"/>
  <c r="E197" i="29"/>
  <c r="F196" i="29"/>
  <c r="E196" i="29"/>
  <c r="F195" i="29"/>
  <c r="E195" i="29"/>
  <c r="F194" i="29"/>
  <c r="E194" i="29"/>
  <c r="F193" i="29"/>
  <c r="E193" i="29"/>
  <c r="F192" i="29"/>
  <c r="E192" i="29"/>
  <c r="F191" i="29"/>
  <c r="E191" i="29"/>
  <c r="F190" i="29"/>
  <c r="E190" i="29"/>
  <c r="F189" i="29"/>
  <c r="E189" i="29"/>
  <c r="F188" i="29"/>
  <c r="E188" i="29"/>
  <c r="F187" i="29"/>
  <c r="E187" i="29"/>
  <c r="F186" i="29"/>
  <c r="E186" i="29"/>
  <c r="F185" i="29"/>
  <c r="E185" i="29"/>
  <c r="F184" i="29"/>
  <c r="E184" i="29"/>
  <c r="F183" i="29"/>
  <c r="E183" i="29"/>
  <c r="F182" i="29"/>
  <c r="E182" i="29"/>
  <c r="F181" i="29"/>
  <c r="E181" i="29"/>
  <c r="F180" i="29"/>
  <c r="E180" i="29"/>
  <c r="F179" i="29"/>
  <c r="E179" i="29"/>
  <c r="F178" i="29"/>
  <c r="E178" i="29"/>
  <c r="F177" i="29"/>
  <c r="E177" i="29"/>
  <c r="F176" i="29"/>
  <c r="E176" i="29"/>
  <c r="F175" i="29"/>
  <c r="E175" i="29"/>
  <c r="F174" i="29"/>
  <c r="E174" i="29"/>
  <c r="F173" i="29"/>
  <c r="E173" i="29"/>
  <c r="F172" i="29"/>
  <c r="E172" i="29"/>
  <c r="F171" i="29"/>
  <c r="E171" i="29"/>
  <c r="F170" i="29"/>
  <c r="E170" i="29"/>
  <c r="F169" i="29"/>
  <c r="E169" i="29"/>
  <c r="F168" i="29"/>
  <c r="E168" i="29"/>
  <c r="F167" i="29"/>
  <c r="E167" i="29"/>
  <c r="F166" i="29"/>
  <c r="E166" i="29"/>
  <c r="F165" i="29"/>
  <c r="E165" i="29"/>
  <c r="F164" i="29"/>
  <c r="E164" i="29"/>
  <c r="F163" i="29"/>
  <c r="E163" i="29"/>
  <c r="F162" i="29"/>
  <c r="E162" i="29"/>
  <c r="F161" i="29"/>
  <c r="E161" i="29"/>
  <c r="F160" i="29"/>
  <c r="E160" i="29"/>
  <c r="F159" i="29"/>
  <c r="E159" i="29"/>
  <c r="F158" i="29"/>
  <c r="E158" i="29"/>
  <c r="F157" i="29"/>
  <c r="E157" i="29"/>
  <c r="F156" i="29"/>
  <c r="E156" i="29"/>
  <c r="F155" i="29"/>
  <c r="E155" i="29"/>
  <c r="F154" i="29"/>
  <c r="E154" i="29"/>
  <c r="F153" i="29"/>
  <c r="E153" i="29"/>
  <c r="F152" i="29"/>
  <c r="E152" i="29"/>
  <c r="F151" i="29"/>
  <c r="E151" i="29"/>
  <c r="F150" i="29"/>
  <c r="E150" i="29"/>
  <c r="F149" i="29"/>
  <c r="E149" i="29"/>
  <c r="F148" i="29"/>
  <c r="E148" i="29"/>
  <c r="F147" i="29"/>
  <c r="E147" i="29"/>
  <c r="F146" i="29"/>
  <c r="E146" i="29"/>
  <c r="F145" i="29"/>
  <c r="E145" i="29"/>
  <c r="F144" i="29"/>
  <c r="E144" i="29"/>
  <c r="F143" i="29"/>
  <c r="E143" i="29"/>
  <c r="F142" i="29"/>
  <c r="E142" i="29"/>
  <c r="F141" i="29"/>
  <c r="E141" i="29"/>
  <c r="F140" i="29"/>
  <c r="E140" i="29"/>
  <c r="F139" i="29"/>
  <c r="E139" i="29"/>
  <c r="F138" i="29"/>
  <c r="E138" i="29"/>
  <c r="F137" i="29"/>
  <c r="E137" i="29"/>
  <c r="F136" i="29"/>
  <c r="E136" i="29"/>
  <c r="F135" i="29"/>
  <c r="E135" i="29"/>
  <c r="F134" i="29"/>
  <c r="E134" i="29"/>
  <c r="F133" i="29"/>
  <c r="E133" i="29"/>
  <c r="F132" i="29"/>
  <c r="E132" i="29"/>
  <c r="F131" i="29"/>
  <c r="E131" i="29"/>
  <c r="F130" i="29"/>
  <c r="E130" i="29"/>
  <c r="F129" i="29"/>
  <c r="E129" i="29"/>
  <c r="F128" i="29"/>
  <c r="E128" i="29"/>
  <c r="F127" i="29"/>
  <c r="E127" i="29"/>
  <c r="F126" i="29"/>
  <c r="E126" i="29"/>
  <c r="F125" i="29"/>
  <c r="E125" i="29"/>
  <c r="F124" i="29"/>
  <c r="E124" i="29"/>
  <c r="F123" i="29"/>
  <c r="E123" i="29"/>
  <c r="F122" i="29"/>
  <c r="E122" i="29"/>
  <c r="F121" i="29"/>
  <c r="E121" i="29"/>
  <c r="F120" i="29"/>
  <c r="E120" i="29"/>
  <c r="F119" i="29"/>
  <c r="E119" i="29"/>
  <c r="F118" i="29"/>
  <c r="E118" i="29"/>
  <c r="F117" i="29"/>
  <c r="E117" i="29"/>
  <c r="F116" i="29"/>
  <c r="E116" i="29"/>
  <c r="F115" i="29"/>
  <c r="E115" i="29"/>
  <c r="F114" i="29"/>
  <c r="E114" i="29"/>
  <c r="F113" i="29"/>
  <c r="E113" i="29"/>
  <c r="F112" i="29"/>
  <c r="E112" i="29"/>
  <c r="F111" i="29"/>
  <c r="E111" i="29"/>
  <c r="F110" i="29"/>
  <c r="E110" i="29"/>
  <c r="F109" i="29"/>
  <c r="E109" i="29"/>
  <c r="F108" i="29"/>
  <c r="E108" i="29"/>
  <c r="F107" i="29"/>
  <c r="E107" i="29"/>
  <c r="F106" i="29"/>
  <c r="E106" i="29"/>
  <c r="F105" i="29"/>
  <c r="E105" i="29"/>
  <c r="F104" i="29"/>
  <c r="E104" i="29"/>
  <c r="F103" i="29"/>
  <c r="E103" i="29"/>
  <c r="F102" i="29"/>
  <c r="E102" i="29"/>
  <c r="F101" i="29"/>
  <c r="E101" i="29"/>
  <c r="F100" i="29"/>
  <c r="E100" i="29"/>
  <c r="F99" i="29"/>
  <c r="E99" i="29"/>
  <c r="F98" i="29"/>
  <c r="E98" i="29"/>
  <c r="F97" i="29"/>
  <c r="E97" i="29"/>
  <c r="F96" i="29"/>
  <c r="E96" i="29"/>
  <c r="F95" i="29"/>
  <c r="E95" i="29"/>
  <c r="F94" i="29"/>
  <c r="E94" i="29"/>
  <c r="F93" i="29"/>
  <c r="E93" i="29"/>
  <c r="F92" i="29"/>
  <c r="E92" i="29"/>
  <c r="F91" i="29"/>
  <c r="E91" i="29"/>
  <c r="F90" i="29"/>
  <c r="E90" i="29"/>
  <c r="F89" i="29"/>
  <c r="E89" i="29"/>
  <c r="F88" i="29"/>
  <c r="E88" i="29"/>
  <c r="F87" i="29"/>
  <c r="E87" i="29"/>
  <c r="F86" i="29"/>
  <c r="E86" i="29"/>
  <c r="F85" i="29"/>
  <c r="E85" i="29"/>
  <c r="F84" i="29"/>
  <c r="E84" i="29"/>
  <c r="F83" i="29"/>
  <c r="E83" i="29"/>
  <c r="F82" i="29"/>
  <c r="E82" i="29"/>
  <c r="F81" i="29"/>
  <c r="E81" i="29"/>
  <c r="F80" i="29"/>
  <c r="E80" i="29"/>
  <c r="F79" i="29"/>
  <c r="E79" i="29"/>
  <c r="F78" i="29"/>
  <c r="E78" i="29"/>
  <c r="F77" i="29"/>
  <c r="E77" i="29"/>
  <c r="F76" i="29"/>
  <c r="E76" i="29"/>
  <c r="F75" i="29"/>
  <c r="E75" i="29"/>
  <c r="F74" i="29"/>
  <c r="E74" i="29"/>
  <c r="F73" i="29"/>
  <c r="E73" i="29"/>
  <c r="F72" i="29"/>
  <c r="E72" i="29"/>
  <c r="F71" i="29"/>
  <c r="E71" i="29"/>
  <c r="F70" i="29"/>
  <c r="E70" i="29"/>
  <c r="F69" i="29"/>
  <c r="E69" i="29"/>
  <c r="F68" i="29"/>
  <c r="E68" i="29"/>
  <c r="F67" i="29"/>
  <c r="E67" i="29"/>
  <c r="F66" i="29"/>
  <c r="E66" i="29"/>
  <c r="F65" i="29"/>
  <c r="E65" i="29"/>
  <c r="F64" i="29"/>
  <c r="E64" i="29"/>
  <c r="F63" i="29"/>
  <c r="E63" i="29"/>
  <c r="F62" i="29"/>
  <c r="E62" i="29"/>
  <c r="F61" i="29"/>
  <c r="E61" i="29"/>
  <c r="F60" i="29"/>
  <c r="E60" i="29"/>
  <c r="F59" i="29"/>
  <c r="E59" i="29"/>
  <c r="F58" i="29"/>
  <c r="E58" i="29"/>
  <c r="F57" i="29"/>
  <c r="E57" i="29"/>
  <c r="F56" i="29"/>
  <c r="E56" i="29"/>
  <c r="F55" i="29"/>
  <c r="E55" i="29"/>
  <c r="F54" i="29"/>
  <c r="E54" i="29"/>
  <c r="F53" i="29"/>
  <c r="E53" i="29"/>
  <c r="F52" i="29"/>
  <c r="E52" i="29"/>
  <c r="F51" i="29"/>
  <c r="E51" i="29"/>
  <c r="F50" i="29"/>
  <c r="E50" i="29"/>
  <c r="F49" i="29"/>
  <c r="E49" i="29"/>
  <c r="F48" i="29"/>
  <c r="E48" i="29"/>
  <c r="F47" i="29"/>
  <c r="E47" i="29"/>
  <c r="F46" i="29"/>
  <c r="E46" i="29"/>
  <c r="F45" i="29"/>
  <c r="E45" i="29"/>
  <c r="F44" i="29"/>
  <c r="E44" i="29"/>
  <c r="F43" i="29"/>
  <c r="E43" i="29"/>
  <c r="F42" i="29"/>
  <c r="E42" i="29"/>
  <c r="F41" i="29"/>
  <c r="E41" i="29"/>
  <c r="F40" i="29"/>
  <c r="E40" i="29"/>
  <c r="F39" i="29"/>
  <c r="E39" i="29"/>
  <c r="F38" i="29"/>
  <c r="E38" i="29"/>
  <c r="F37" i="29"/>
  <c r="E37" i="29"/>
  <c r="F36" i="29"/>
  <c r="E36" i="29"/>
  <c r="F35" i="29"/>
  <c r="E35" i="29"/>
  <c r="F34" i="29"/>
  <c r="E34" i="29"/>
  <c r="F33" i="29"/>
  <c r="E33" i="29"/>
  <c r="F32" i="29"/>
  <c r="E32" i="29"/>
  <c r="F31" i="29"/>
  <c r="E31" i="29"/>
  <c r="F30" i="29"/>
  <c r="E30" i="29"/>
  <c r="F29" i="29"/>
  <c r="E29" i="29"/>
  <c r="F28" i="29"/>
  <c r="E28" i="29"/>
  <c r="F27" i="29"/>
  <c r="E27" i="29"/>
  <c r="F26" i="29"/>
  <c r="E26" i="29"/>
  <c r="F25" i="29"/>
  <c r="E25" i="29"/>
  <c r="F24" i="29"/>
  <c r="E24" i="29"/>
  <c r="F23" i="29"/>
  <c r="E23" i="29"/>
  <c r="F22" i="29"/>
  <c r="E22" i="29"/>
  <c r="F21" i="29"/>
  <c r="E21" i="29"/>
  <c r="F20" i="29"/>
  <c r="E20" i="29"/>
  <c r="F19" i="29"/>
  <c r="E19" i="29"/>
  <c r="F18" i="29"/>
  <c r="E18" i="29"/>
  <c r="F17" i="29"/>
  <c r="E17" i="29"/>
  <c r="F16" i="29"/>
  <c r="E16" i="29"/>
  <c r="F15" i="29"/>
  <c r="E15" i="29"/>
  <c r="F14" i="29"/>
  <c r="E14" i="29"/>
  <c r="F13" i="29"/>
  <c r="E13" i="29"/>
  <c r="F12" i="29"/>
  <c r="E12" i="29"/>
  <c r="F11" i="29"/>
  <c r="E11" i="29"/>
  <c r="F10" i="29"/>
  <c r="E10" i="29"/>
  <c r="F9" i="29"/>
  <c r="E9" i="29"/>
  <c r="F8" i="29"/>
  <c r="E8" i="29"/>
  <c r="F7" i="29"/>
  <c r="E7" i="29"/>
  <c r="F6" i="29"/>
  <c r="E6" i="29"/>
  <c r="F5" i="29"/>
  <c r="E5" i="29"/>
  <c r="F4" i="29"/>
  <c r="E4" i="29"/>
  <c r="F3" i="29"/>
  <c r="E3" i="29"/>
  <c r="R5" i="19"/>
  <c r="Q5" i="19"/>
  <c r="P5" i="19"/>
  <c r="K137" i="19"/>
  <c r="N5" i="19"/>
  <c r="K102" i="19" l="1"/>
  <c r="F113" i="19"/>
  <c r="M116" i="19"/>
  <c r="K116" i="19"/>
  <c r="H113" i="19"/>
  <c r="M115" i="19"/>
  <c r="H114" i="19"/>
  <c r="K119" i="19"/>
  <c r="H121" i="19"/>
  <c r="K121" i="19"/>
  <c r="F119" i="19"/>
  <c r="K120" i="19"/>
  <c r="K123" i="19"/>
  <c r="K112" i="19"/>
  <c r="K113" i="19"/>
  <c r="F121" i="19"/>
  <c r="L102" i="19"/>
  <c r="M112" i="19"/>
  <c r="G116" i="19"/>
  <c r="M118" i="19"/>
  <c r="G121" i="19"/>
  <c r="G119" i="19"/>
  <c r="L120" i="19"/>
  <c r="G123" i="19"/>
  <c r="F112" i="19"/>
  <c r="K118" i="19"/>
  <c r="H102" i="19"/>
  <c r="M102" i="19"/>
  <c r="M113" i="19"/>
  <c r="L116" i="19"/>
  <c r="K115" i="19"/>
  <c r="F114" i="19"/>
  <c r="F118" i="19"/>
  <c r="M121" i="19"/>
  <c r="L118" i="19"/>
  <c r="M119" i="19"/>
  <c r="H119" i="19"/>
  <c r="M120" i="19"/>
  <c r="M123" i="19"/>
  <c r="G112" i="19"/>
  <c r="F123" i="19"/>
  <c r="L119" i="19"/>
  <c r="F116" i="19"/>
  <c r="G102" i="19"/>
  <c r="H112" i="19"/>
  <c r="H116" i="19"/>
  <c r="L113" i="19"/>
  <c r="L115" i="19"/>
  <c r="G114" i="19"/>
  <c r="L121" i="19"/>
  <c r="H118" i="19"/>
  <c r="E123" i="19"/>
  <c r="L123" i="19"/>
  <c r="G118" i="19"/>
  <c r="G113" i="19"/>
  <c r="E120" i="19"/>
  <c r="H120" i="19"/>
  <c r="G120" i="19"/>
  <c r="F120" i="19"/>
  <c r="E115" i="19"/>
  <c r="H115" i="19"/>
  <c r="G115" i="19"/>
  <c r="F115" i="19"/>
  <c r="L114" i="19"/>
  <c r="K114" i="19"/>
  <c r="J114" i="19"/>
  <c r="M114" i="19"/>
  <c r="I9" i="19"/>
  <c r="D9" i="19"/>
  <c r="O9" i="19"/>
  <c r="I25" i="19"/>
  <c r="D25" i="19"/>
  <c r="O25" i="19"/>
  <c r="I45" i="19"/>
  <c r="D45" i="19"/>
  <c r="O45" i="19"/>
  <c r="I14" i="19"/>
  <c r="D14" i="19"/>
  <c r="O14" i="19"/>
  <c r="I18" i="19"/>
  <c r="D18" i="19"/>
  <c r="O18" i="19"/>
  <c r="I30" i="19"/>
  <c r="D30" i="19"/>
  <c r="O30" i="19"/>
  <c r="I38" i="19"/>
  <c r="D38" i="19"/>
  <c r="O38" i="19"/>
  <c r="I42" i="19"/>
  <c r="D42" i="19"/>
  <c r="O42" i="19"/>
  <c r="I46" i="19"/>
  <c r="D46" i="19"/>
  <c r="O46" i="19"/>
  <c r="I58" i="19"/>
  <c r="D58" i="19"/>
  <c r="O58" i="19"/>
  <c r="I62" i="19"/>
  <c r="D62" i="19"/>
  <c r="O62" i="19"/>
  <c r="I66" i="19"/>
  <c r="D66" i="19"/>
  <c r="O66" i="19"/>
  <c r="I78" i="19"/>
  <c r="D78" i="19"/>
  <c r="O78" i="19"/>
  <c r="I82" i="19"/>
  <c r="D82" i="19"/>
  <c r="O82" i="19"/>
  <c r="I90" i="19"/>
  <c r="D90" i="19"/>
  <c r="O90" i="19"/>
  <c r="I103" i="19"/>
  <c r="D103" i="19"/>
  <c r="O103" i="19"/>
  <c r="I125" i="19"/>
  <c r="D125" i="19"/>
  <c r="O125" i="19"/>
  <c r="I11" i="19"/>
  <c r="D11" i="19"/>
  <c r="O11" i="19"/>
  <c r="I15" i="19"/>
  <c r="D15" i="19"/>
  <c r="O15" i="19"/>
  <c r="I23" i="19"/>
  <c r="D23" i="19"/>
  <c r="O23" i="19"/>
  <c r="I27" i="19"/>
  <c r="D27" i="19"/>
  <c r="O27" i="19"/>
  <c r="I31" i="19"/>
  <c r="D31" i="19"/>
  <c r="O31" i="19"/>
  <c r="I35" i="19"/>
  <c r="D35" i="19"/>
  <c r="O35" i="19"/>
  <c r="I43" i="19"/>
  <c r="D43" i="19"/>
  <c r="O43" i="19"/>
  <c r="I47" i="19"/>
  <c r="D47" i="19"/>
  <c r="O47" i="19"/>
  <c r="I51" i="19"/>
  <c r="D51" i="19"/>
  <c r="O51" i="19"/>
  <c r="I59" i="19"/>
  <c r="D59" i="19"/>
  <c r="O59" i="19"/>
  <c r="I63" i="19"/>
  <c r="D63" i="19"/>
  <c r="O63" i="19"/>
  <c r="I71" i="19"/>
  <c r="D71" i="19"/>
  <c r="O71" i="19"/>
  <c r="I75" i="19"/>
  <c r="D75" i="19"/>
  <c r="O75" i="19"/>
  <c r="I83" i="19"/>
  <c r="D83" i="19"/>
  <c r="O83" i="19"/>
  <c r="I91" i="19"/>
  <c r="D91" i="19"/>
  <c r="O91" i="19"/>
  <c r="I95" i="19"/>
  <c r="D95" i="19"/>
  <c r="O95" i="19"/>
  <c r="I104" i="19"/>
  <c r="D104" i="19"/>
  <c r="O104" i="19"/>
  <c r="I108" i="19"/>
  <c r="D108" i="19"/>
  <c r="O108" i="19"/>
  <c r="I126" i="19"/>
  <c r="D126" i="19"/>
  <c r="O126" i="19"/>
  <c r="I5" i="19"/>
  <c r="D5" i="19"/>
  <c r="O5" i="19"/>
  <c r="I8" i="19"/>
  <c r="D8" i="19"/>
  <c r="I12" i="19"/>
  <c r="D12" i="19"/>
  <c r="I16" i="19"/>
  <c r="D16" i="19"/>
  <c r="I20" i="19"/>
  <c r="D20" i="19"/>
  <c r="I24" i="19"/>
  <c r="D24" i="19"/>
  <c r="I28" i="19"/>
  <c r="D28" i="19"/>
  <c r="O28" i="19"/>
  <c r="I32" i="19"/>
  <c r="D32" i="19"/>
  <c r="O32" i="19"/>
  <c r="I36" i="19"/>
  <c r="D36" i="19"/>
  <c r="O36" i="19"/>
  <c r="I40" i="19"/>
  <c r="D40" i="19"/>
  <c r="O40" i="19"/>
  <c r="I44" i="19"/>
  <c r="D44" i="19"/>
  <c r="O44" i="19"/>
  <c r="I48" i="19"/>
  <c r="D48" i="19"/>
  <c r="O48" i="19"/>
  <c r="I52" i="19"/>
  <c r="D52" i="19"/>
  <c r="O52" i="19"/>
  <c r="I56" i="19"/>
  <c r="D56" i="19"/>
  <c r="O56" i="19"/>
  <c r="I60" i="19"/>
  <c r="D60" i="19"/>
  <c r="O60" i="19"/>
  <c r="I64" i="19"/>
  <c r="D64" i="19"/>
  <c r="O64" i="19"/>
  <c r="I68" i="19"/>
  <c r="D68" i="19"/>
  <c r="O68" i="19"/>
  <c r="I72" i="19"/>
  <c r="D72" i="19"/>
  <c r="O72" i="19"/>
  <c r="I76" i="19"/>
  <c r="D76" i="19"/>
  <c r="O76" i="19"/>
  <c r="I80" i="19"/>
  <c r="D80" i="19"/>
  <c r="O80" i="19"/>
  <c r="I84" i="19"/>
  <c r="D84" i="19"/>
  <c r="O84" i="19"/>
  <c r="I88" i="19"/>
  <c r="D88" i="19"/>
  <c r="O88" i="19"/>
  <c r="I92" i="19"/>
  <c r="D92" i="19"/>
  <c r="O92" i="19"/>
  <c r="I96" i="19"/>
  <c r="D96" i="19"/>
  <c r="O96" i="19"/>
  <c r="I100" i="19"/>
  <c r="D100" i="19"/>
  <c r="O100" i="19"/>
  <c r="I105" i="19"/>
  <c r="D105" i="19"/>
  <c r="O105" i="19"/>
  <c r="I109" i="19"/>
  <c r="D109" i="19"/>
  <c r="O109" i="19"/>
  <c r="I122" i="19"/>
  <c r="D122" i="19"/>
  <c r="O122" i="19"/>
  <c r="I127" i="19"/>
  <c r="D127" i="19"/>
  <c r="O127" i="19"/>
  <c r="O12" i="19"/>
  <c r="I21" i="19"/>
  <c r="D21" i="19"/>
  <c r="O21" i="19"/>
  <c r="I37" i="19"/>
  <c r="D37" i="19"/>
  <c r="O37" i="19"/>
  <c r="I49" i="19"/>
  <c r="D49" i="19"/>
  <c r="O49" i="19"/>
  <c r="I53" i="19"/>
  <c r="D53" i="19"/>
  <c r="O53" i="19"/>
  <c r="I57" i="19"/>
  <c r="D57" i="19"/>
  <c r="O57" i="19"/>
  <c r="I61" i="19"/>
  <c r="D61" i="19"/>
  <c r="O61" i="19"/>
  <c r="I65" i="19"/>
  <c r="D65" i="19"/>
  <c r="O65" i="19"/>
  <c r="I69" i="19"/>
  <c r="D69" i="19"/>
  <c r="O69" i="19"/>
  <c r="I73" i="19"/>
  <c r="D73" i="19"/>
  <c r="O73" i="19"/>
  <c r="I77" i="19"/>
  <c r="D77" i="19"/>
  <c r="O77" i="19"/>
  <c r="I81" i="19"/>
  <c r="D81" i="19"/>
  <c r="O81" i="19"/>
  <c r="I85" i="19"/>
  <c r="D85" i="19"/>
  <c r="O85" i="19"/>
  <c r="I89" i="19"/>
  <c r="D89" i="19"/>
  <c r="O89" i="19"/>
  <c r="I93" i="19"/>
  <c r="D93" i="19"/>
  <c r="O93" i="19"/>
  <c r="I97" i="19"/>
  <c r="D97" i="19"/>
  <c r="O97" i="19"/>
  <c r="I101" i="19"/>
  <c r="D101" i="19"/>
  <c r="O101" i="19"/>
  <c r="I106" i="19"/>
  <c r="D106" i="19"/>
  <c r="O106" i="19"/>
  <c r="I110" i="19"/>
  <c r="D110" i="19"/>
  <c r="O110" i="19"/>
  <c r="I124" i="19"/>
  <c r="D124" i="19"/>
  <c r="O124" i="19"/>
  <c r="I128" i="19"/>
  <c r="D128" i="19"/>
  <c r="O128" i="19"/>
  <c r="O16" i="19"/>
  <c r="I17" i="19"/>
  <c r="D17" i="19"/>
  <c r="O17" i="19"/>
  <c r="I33" i="19"/>
  <c r="D33" i="19"/>
  <c r="O33" i="19"/>
  <c r="I6" i="19"/>
  <c r="D6" i="19"/>
  <c r="O6" i="19"/>
  <c r="I26" i="19"/>
  <c r="D26" i="19"/>
  <c r="O26" i="19"/>
  <c r="I54" i="19"/>
  <c r="D54" i="19"/>
  <c r="O54" i="19"/>
  <c r="I74" i="19"/>
  <c r="D74" i="19"/>
  <c r="O74" i="19"/>
  <c r="I98" i="19"/>
  <c r="D98" i="19"/>
  <c r="O98" i="19"/>
  <c r="I129" i="19"/>
  <c r="D129" i="19"/>
  <c r="O129" i="19"/>
  <c r="O20" i="19"/>
  <c r="I13" i="19"/>
  <c r="D13" i="19"/>
  <c r="O13" i="19"/>
  <c r="I29" i="19"/>
  <c r="D29" i="19"/>
  <c r="O29" i="19"/>
  <c r="I41" i="19"/>
  <c r="D41" i="19"/>
  <c r="O41" i="19"/>
  <c r="I10" i="19"/>
  <c r="D10" i="19"/>
  <c r="O10" i="19"/>
  <c r="I22" i="19"/>
  <c r="D22" i="19"/>
  <c r="O22" i="19"/>
  <c r="I34" i="19"/>
  <c r="D34" i="19"/>
  <c r="O34" i="19"/>
  <c r="I50" i="19"/>
  <c r="D50" i="19"/>
  <c r="O50" i="19"/>
  <c r="I70" i="19"/>
  <c r="D70" i="19"/>
  <c r="O70" i="19"/>
  <c r="I86" i="19"/>
  <c r="D86" i="19"/>
  <c r="O86" i="19"/>
  <c r="I94" i="19"/>
  <c r="D94" i="19"/>
  <c r="O94" i="19"/>
  <c r="I107" i="19"/>
  <c r="D107" i="19"/>
  <c r="O107" i="19"/>
  <c r="I111" i="19"/>
  <c r="D111" i="19"/>
  <c r="O111" i="19"/>
  <c r="I7" i="19"/>
  <c r="M7" i="19" s="1"/>
  <c r="D7" i="19"/>
  <c r="O7" i="19"/>
  <c r="I19" i="19"/>
  <c r="D19" i="19"/>
  <c r="O19" i="19"/>
  <c r="I39" i="19"/>
  <c r="D39" i="19"/>
  <c r="O39" i="19"/>
  <c r="I55" i="19"/>
  <c r="D55" i="19"/>
  <c r="O55" i="19"/>
  <c r="I67" i="19"/>
  <c r="D67" i="19"/>
  <c r="O67" i="19"/>
  <c r="I79" i="19"/>
  <c r="D79" i="19"/>
  <c r="O79" i="19"/>
  <c r="I87" i="19"/>
  <c r="D87" i="19"/>
  <c r="O87" i="19"/>
  <c r="I99" i="19"/>
  <c r="D99" i="19"/>
  <c r="O99" i="19"/>
  <c r="I117" i="19"/>
  <c r="D117" i="19"/>
  <c r="O117" i="19"/>
  <c r="O8" i="19"/>
  <c r="O24" i="19"/>
  <c r="L137" i="19"/>
  <c r="M137" i="19" s="1"/>
  <c r="F99" i="19" l="1"/>
  <c r="G99" i="19"/>
  <c r="H99" i="19"/>
  <c r="E99" i="19"/>
  <c r="K87" i="19"/>
  <c r="L87" i="19"/>
  <c r="M87" i="19"/>
  <c r="J87" i="19"/>
  <c r="G55" i="19"/>
  <c r="H55" i="19"/>
  <c r="F55" i="19"/>
  <c r="E55" i="19"/>
  <c r="K39" i="19"/>
  <c r="M39" i="19"/>
  <c r="J39" i="19"/>
  <c r="L39" i="19"/>
  <c r="F111" i="19"/>
  <c r="G111" i="19"/>
  <c r="H111" i="19"/>
  <c r="E111" i="19"/>
  <c r="M107" i="19"/>
  <c r="K107" i="19"/>
  <c r="J107" i="19"/>
  <c r="L107" i="19"/>
  <c r="H70" i="19"/>
  <c r="F70" i="19"/>
  <c r="G70" i="19"/>
  <c r="E70" i="19"/>
  <c r="L50" i="19"/>
  <c r="M50" i="19"/>
  <c r="J50" i="19"/>
  <c r="K50" i="19"/>
  <c r="H10" i="19"/>
  <c r="F10" i="19"/>
  <c r="G10" i="19"/>
  <c r="E10" i="19"/>
  <c r="M41" i="19"/>
  <c r="K41" i="19"/>
  <c r="L41" i="19"/>
  <c r="J41" i="19"/>
  <c r="F98" i="19"/>
  <c r="G98" i="19"/>
  <c r="H98" i="19"/>
  <c r="E98" i="19"/>
  <c r="M74" i="19"/>
  <c r="K74" i="19"/>
  <c r="J74" i="19"/>
  <c r="L74" i="19"/>
  <c r="H6" i="19"/>
  <c r="F6" i="19"/>
  <c r="G6" i="19"/>
  <c r="E6" i="19"/>
  <c r="M33" i="19"/>
  <c r="K33" i="19"/>
  <c r="L33" i="19"/>
  <c r="J33" i="19"/>
  <c r="H110" i="19"/>
  <c r="F110" i="19"/>
  <c r="G110" i="19"/>
  <c r="E110" i="19"/>
  <c r="L106" i="19"/>
  <c r="K106" i="19"/>
  <c r="M106" i="19"/>
  <c r="J106" i="19"/>
  <c r="H93" i="19"/>
  <c r="F93" i="19"/>
  <c r="G93" i="19"/>
  <c r="E93" i="19"/>
  <c r="M89" i="19"/>
  <c r="L89" i="19"/>
  <c r="K89" i="19"/>
  <c r="J89" i="19"/>
  <c r="G77" i="19"/>
  <c r="F77" i="19"/>
  <c r="H77" i="19"/>
  <c r="E77" i="19"/>
  <c r="M73" i="19"/>
  <c r="L73" i="19"/>
  <c r="K73" i="19"/>
  <c r="J73" i="19"/>
  <c r="G61" i="19"/>
  <c r="F61" i="19"/>
  <c r="H61" i="19"/>
  <c r="E61" i="19"/>
  <c r="M57" i="19"/>
  <c r="K57" i="19"/>
  <c r="L57" i="19"/>
  <c r="J57" i="19"/>
  <c r="G37" i="19"/>
  <c r="H37" i="19"/>
  <c r="F37" i="19"/>
  <c r="E37" i="19"/>
  <c r="M21" i="19"/>
  <c r="K21" i="19"/>
  <c r="L21" i="19"/>
  <c r="J21" i="19"/>
  <c r="K127" i="19"/>
  <c r="M127" i="19"/>
  <c r="J127" i="19"/>
  <c r="L127" i="19"/>
  <c r="G105" i="19"/>
  <c r="H105" i="19"/>
  <c r="F105" i="19"/>
  <c r="E105" i="19"/>
  <c r="K100" i="19"/>
  <c r="M100" i="19"/>
  <c r="J100" i="19"/>
  <c r="L100" i="19"/>
  <c r="G88" i="19"/>
  <c r="H88" i="19"/>
  <c r="F88" i="19"/>
  <c r="E88" i="19"/>
  <c r="L84" i="19"/>
  <c r="K84" i="19"/>
  <c r="M84" i="19"/>
  <c r="J84" i="19"/>
  <c r="F72" i="19"/>
  <c r="H72" i="19"/>
  <c r="G72" i="19"/>
  <c r="E72" i="19"/>
  <c r="L68" i="19"/>
  <c r="K68" i="19"/>
  <c r="M68" i="19"/>
  <c r="J68" i="19"/>
  <c r="F56" i="19"/>
  <c r="H56" i="19"/>
  <c r="G56" i="19"/>
  <c r="E56" i="19"/>
  <c r="L52" i="19"/>
  <c r="K52" i="19"/>
  <c r="M52" i="19"/>
  <c r="J52" i="19"/>
  <c r="F40" i="19"/>
  <c r="G40" i="19"/>
  <c r="H40" i="19"/>
  <c r="E40" i="19"/>
  <c r="L36" i="19"/>
  <c r="K36" i="19"/>
  <c r="M36" i="19"/>
  <c r="J36" i="19"/>
  <c r="L24" i="19"/>
  <c r="K24" i="19"/>
  <c r="M24" i="19"/>
  <c r="J24" i="19"/>
  <c r="L16" i="19"/>
  <c r="M16" i="19"/>
  <c r="K16" i="19"/>
  <c r="J16" i="19"/>
  <c r="L8" i="19"/>
  <c r="M8" i="19"/>
  <c r="K8" i="19"/>
  <c r="J8" i="19"/>
  <c r="F108" i="19"/>
  <c r="G108" i="19"/>
  <c r="H108" i="19"/>
  <c r="E108" i="19"/>
  <c r="K104" i="19"/>
  <c r="J104" i="19"/>
  <c r="L104" i="19"/>
  <c r="M104" i="19"/>
  <c r="F83" i="19"/>
  <c r="G83" i="19"/>
  <c r="H83" i="19"/>
  <c r="E83" i="19"/>
  <c r="K75" i="19"/>
  <c r="J75" i="19"/>
  <c r="L75" i="19"/>
  <c r="M75" i="19"/>
  <c r="G59" i="19"/>
  <c r="H59" i="19"/>
  <c r="F59" i="19"/>
  <c r="E59" i="19"/>
  <c r="K51" i="19"/>
  <c r="M51" i="19"/>
  <c r="L51" i="19"/>
  <c r="J51" i="19"/>
  <c r="F35" i="19"/>
  <c r="G35" i="19"/>
  <c r="H35" i="19"/>
  <c r="E35" i="19"/>
  <c r="K31" i="19"/>
  <c r="M31" i="19"/>
  <c r="L31" i="19"/>
  <c r="J31" i="19"/>
  <c r="F15" i="19"/>
  <c r="G15" i="19"/>
  <c r="H15" i="19"/>
  <c r="E15" i="19"/>
  <c r="K11" i="19"/>
  <c r="L11" i="19"/>
  <c r="M11" i="19"/>
  <c r="J11" i="19"/>
  <c r="F90" i="19"/>
  <c r="G90" i="19"/>
  <c r="H90" i="19"/>
  <c r="E90" i="19"/>
  <c r="M82" i="19"/>
  <c r="K82" i="19"/>
  <c r="J82" i="19"/>
  <c r="L82" i="19"/>
  <c r="H62" i="19"/>
  <c r="F62" i="19"/>
  <c r="G62" i="19"/>
  <c r="E62" i="19"/>
  <c r="L58" i="19"/>
  <c r="M58" i="19"/>
  <c r="J58" i="19"/>
  <c r="K58" i="19"/>
  <c r="H38" i="19"/>
  <c r="F38" i="19"/>
  <c r="G38" i="19"/>
  <c r="E38" i="19"/>
  <c r="L30" i="19"/>
  <c r="M30" i="19"/>
  <c r="K30" i="19"/>
  <c r="J30" i="19"/>
  <c r="G45" i="19"/>
  <c r="H45" i="19"/>
  <c r="F45" i="19"/>
  <c r="E45" i="19"/>
  <c r="M25" i="19"/>
  <c r="K25" i="19"/>
  <c r="L25" i="19"/>
  <c r="J25" i="19"/>
  <c r="F117" i="19"/>
  <c r="G117" i="19"/>
  <c r="H117" i="19"/>
  <c r="E117" i="19"/>
  <c r="K99" i="19"/>
  <c r="L99" i="19"/>
  <c r="J99" i="19"/>
  <c r="M99" i="19"/>
  <c r="G67" i="19"/>
  <c r="H67" i="19"/>
  <c r="F67" i="19"/>
  <c r="E67" i="19"/>
  <c r="K55" i="19"/>
  <c r="M55" i="19"/>
  <c r="J55" i="19"/>
  <c r="L55" i="19"/>
  <c r="F7" i="19"/>
  <c r="G7" i="19"/>
  <c r="H7" i="19"/>
  <c r="E7" i="19"/>
  <c r="M111" i="19"/>
  <c r="J111" i="19"/>
  <c r="K111" i="19"/>
  <c r="L111" i="19"/>
  <c r="F86" i="19"/>
  <c r="G86" i="19"/>
  <c r="H86" i="19"/>
  <c r="E86" i="19"/>
  <c r="M70" i="19"/>
  <c r="J70" i="19"/>
  <c r="K70" i="19"/>
  <c r="L70" i="19"/>
  <c r="H22" i="19"/>
  <c r="F22" i="19"/>
  <c r="G22" i="19"/>
  <c r="E22" i="19"/>
  <c r="K10" i="19"/>
  <c r="L10" i="19"/>
  <c r="M10" i="19"/>
  <c r="J10" i="19"/>
  <c r="G13" i="19"/>
  <c r="H13" i="19"/>
  <c r="F13" i="19"/>
  <c r="E13" i="19"/>
  <c r="F129" i="19"/>
  <c r="G129" i="19"/>
  <c r="H129" i="19"/>
  <c r="E129" i="19"/>
  <c r="M98" i="19"/>
  <c r="J98" i="19"/>
  <c r="K98" i="19"/>
  <c r="L98" i="19"/>
  <c r="H26" i="19"/>
  <c r="F26" i="19"/>
  <c r="G26" i="19"/>
  <c r="E26" i="19"/>
  <c r="L6" i="19"/>
  <c r="M6" i="19"/>
  <c r="K6" i="19"/>
  <c r="J6" i="19"/>
  <c r="H124" i="19"/>
  <c r="F124" i="19"/>
  <c r="G124" i="19"/>
  <c r="E124" i="19"/>
  <c r="L110" i="19"/>
  <c r="M110" i="19"/>
  <c r="K110" i="19"/>
  <c r="J110" i="19"/>
  <c r="H97" i="19"/>
  <c r="F97" i="19"/>
  <c r="G97" i="19"/>
  <c r="E97" i="19"/>
  <c r="M93" i="19"/>
  <c r="L93" i="19"/>
  <c r="K93" i="19"/>
  <c r="J93" i="19"/>
  <c r="H81" i="19"/>
  <c r="F81" i="19"/>
  <c r="G81" i="19"/>
  <c r="E81" i="19"/>
  <c r="M77" i="19"/>
  <c r="L77" i="19"/>
  <c r="K77" i="19"/>
  <c r="J77" i="19"/>
  <c r="G65" i="19"/>
  <c r="F65" i="19"/>
  <c r="H65" i="19"/>
  <c r="E65" i="19"/>
  <c r="M61" i="19"/>
  <c r="K61" i="19"/>
  <c r="L61" i="19"/>
  <c r="J61" i="19"/>
  <c r="G49" i="19"/>
  <c r="F49" i="19"/>
  <c r="H49" i="19"/>
  <c r="E49" i="19"/>
  <c r="M37" i="19"/>
  <c r="K37" i="19"/>
  <c r="L37" i="19"/>
  <c r="J37" i="19"/>
  <c r="G109" i="19"/>
  <c r="H109" i="19"/>
  <c r="F109" i="19"/>
  <c r="E109" i="19"/>
  <c r="K105" i="19"/>
  <c r="L105" i="19"/>
  <c r="M105" i="19"/>
  <c r="J105" i="19"/>
  <c r="G92" i="19"/>
  <c r="H92" i="19"/>
  <c r="F92" i="19"/>
  <c r="E92" i="19"/>
  <c r="L88" i="19"/>
  <c r="K88" i="19"/>
  <c r="M88" i="19"/>
  <c r="J88" i="19"/>
  <c r="F76" i="19"/>
  <c r="H76" i="19"/>
  <c r="G76" i="19"/>
  <c r="E76" i="19"/>
  <c r="L72" i="19"/>
  <c r="K72" i="19"/>
  <c r="M72" i="19"/>
  <c r="J72" i="19"/>
  <c r="F60" i="19"/>
  <c r="H60" i="19"/>
  <c r="G60" i="19"/>
  <c r="E60" i="19"/>
  <c r="L56" i="19"/>
  <c r="K56" i="19"/>
  <c r="M56" i="19"/>
  <c r="J56" i="19"/>
  <c r="F44" i="19"/>
  <c r="G44" i="19"/>
  <c r="H44" i="19"/>
  <c r="E44" i="19"/>
  <c r="L40" i="19"/>
  <c r="K40" i="19"/>
  <c r="M40" i="19"/>
  <c r="J40" i="19"/>
  <c r="F28" i="19"/>
  <c r="G28" i="19"/>
  <c r="H28" i="19"/>
  <c r="E28" i="19"/>
  <c r="F20" i="19"/>
  <c r="G20" i="19"/>
  <c r="H20" i="19"/>
  <c r="E20" i="19"/>
  <c r="F12" i="19"/>
  <c r="G12" i="19"/>
  <c r="H12" i="19"/>
  <c r="E12" i="19"/>
  <c r="F126" i="19"/>
  <c r="G126" i="19"/>
  <c r="H126" i="19"/>
  <c r="E126" i="19"/>
  <c r="M108" i="19"/>
  <c r="J108" i="19"/>
  <c r="K108" i="19"/>
  <c r="L108" i="19"/>
  <c r="F91" i="19"/>
  <c r="G91" i="19"/>
  <c r="H91" i="19"/>
  <c r="E91" i="19"/>
  <c r="K83" i="19"/>
  <c r="J83" i="19"/>
  <c r="L83" i="19"/>
  <c r="M83" i="19"/>
  <c r="G63" i="19"/>
  <c r="H63" i="19"/>
  <c r="F63" i="19"/>
  <c r="E63" i="19"/>
  <c r="K59" i="19"/>
  <c r="M59" i="19"/>
  <c r="J59" i="19"/>
  <c r="L59" i="19"/>
  <c r="F43" i="19"/>
  <c r="G43" i="19"/>
  <c r="H43" i="19"/>
  <c r="E43" i="19"/>
  <c r="K35" i="19"/>
  <c r="M35" i="19"/>
  <c r="L35" i="19"/>
  <c r="J35" i="19"/>
  <c r="F23" i="19"/>
  <c r="G23" i="19"/>
  <c r="H23" i="19"/>
  <c r="E23" i="19"/>
  <c r="K15" i="19"/>
  <c r="L15" i="19"/>
  <c r="M15" i="19"/>
  <c r="J15" i="19"/>
  <c r="F103" i="19"/>
  <c r="G103" i="19"/>
  <c r="H103" i="19"/>
  <c r="E103" i="19"/>
  <c r="M90" i="19"/>
  <c r="K90" i="19"/>
  <c r="J90" i="19"/>
  <c r="L90" i="19"/>
  <c r="H66" i="19"/>
  <c r="F66" i="19"/>
  <c r="G66" i="19"/>
  <c r="E66" i="19"/>
  <c r="L62" i="19"/>
  <c r="M62" i="19"/>
  <c r="K62" i="19"/>
  <c r="J62" i="19"/>
  <c r="H42" i="19"/>
  <c r="F42" i="19"/>
  <c r="G42" i="19"/>
  <c r="E42" i="19"/>
  <c r="L38" i="19"/>
  <c r="M38" i="19"/>
  <c r="J38" i="19"/>
  <c r="K38" i="19"/>
  <c r="H14" i="19"/>
  <c r="F14" i="19"/>
  <c r="G14" i="19"/>
  <c r="E14" i="19"/>
  <c r="M45" i="19"/>
  <c r="K45" i="19"/>
  <c r="L45" i="19"/>
  <c r="J45" i="19"/>
  <c r="L117" i="19"/>
  <c r="M117" i="19"/>
  <c r="J117" i="19"/>
  <c r="K117" i="19"/>
  <c r="G79" i="19"/>
  <c r="F79" i="19"/>
  <c r="H79" i="19"/>
  <c r="E79" i="19"/>
  <c r="K67" i="19"/>
  <c r="J67" i="19"/>
  <c r="L67" i="19"/>
  <c r="M67" i="19"/>
  <c r="F19" i="19"/>
  <c r="G19" i="19"/>
  <c r="H19" i="19"/>
  <c r="E19" i="19"/>
  <c r="L7" i="19"/>
  <c r="K7" i="19"/>
  <c r="J7" i="19"/>
  <c r="F94" i="19"/>
  <c r="G94" i="19"/>
  <c r="H94" i="19"/>
  <c r="E94" i="19"/>
  <c r="M86" i="19"/>
  <c r="J86" i="19"/>
  <c r="K86" i="19"/>
  <c r="L86" i="19"/>
  <c r="H34" i="19"/>
  <c r="F34" i="19"/>
  <c r="G34" i="19"/>
  <c r="E34" i="19"/>
  <c r="K22" i="19"/>
  <c r="L22" i="19"/>
  <c r="M22" i="19"/>
  <c r="J22" i="19"/>
  <c r="G29" i="19"/>
  <c r="H29" i="19"/>
  <c r="F29" i="19"/>
  <c r="E29" i="19"/>
  <c r="M13" i="19"/>
  <c r="K13" i="19"/>
  <c r="L13" i="19"/>
  <c r="J13" i="19"/>
  <c r="M129" i="19"/>
  <c r="L129" i="19"/>
  <c r="J129" i="19"/>
  <c r="K129" i="19"/>
  <c r="H54" i="19"/>
  <c r="F54" i="19"/>
  <c r="G54" i="19"/>
  <c r="E54" i="19"/>
  <c r="L26" i="19"/>
  <c r="M26" i="19"/>
  <c r="J26" i="19"/>
  <c r="K26" i="19"/>
  <c r="G17" i="19"/>
  <c r="H17" i="19"/>
  <c r="F17" i="19"/>
  <c r="E17" i="19"/>
  <c r="H128" i="19"/>
  <c r="F128" i="19"/>
  <c r="G128" i="19"/>
  <c r="E128" i="19"/>
  <c r="L124" i="19"/>
  <c r="K124" i="19"/>
  <c r="M124" i="19"/>
  <c r="J124" i="19"/>
  <c r="H101" i="19"/>
  <c r="F101" i="19"/>
  <c r="G101" i="19"/>
  <c r="E101" i="19"/>
  <c r="L97" i="19"/>
  <c r="K97" i="19"/>
  <c r="M97" i="19"/>
  <c r="J97" i="19"/>
  <c r="H85" i="19"/>
  <c r="F85" i="19"/>
  <c r="G85" i="19"/>
  <c r="E85" i="19"/>
  <c r="M81" i="19"/>
  <c r="L81" i="19"/>
  <c r="K81" i="19"/>
  <c r="J81" i="19"/>
  <c r="G69" i="19"/>
  <c r="F69" i="19"/>
  <c r="H69" i="19"/>
  <c r="E69" i="19"/>
  <c r="M65" i="19"/>
  <c r="L65" i="19"/>
  <c r="K65" i="19"/>
  <c r="J65" i="19"/>
  <c r="G53" i="19"/>
  <c r="F53" i="19"/>
  <c r="H53" i="19"/>
  <c r="E53" i="19"/>
  <c r="M49" i="19"/>
  <c r="K49" i="19"/>
  <c r="L49" i="19"/>
  <c r="J49" i="19"/>
  <c r="G122" i="19"/>
  <c r="H122" i="19"/>
  <c r="F122" i="19"/>
  <c r="E122" i="19"/>
  <c r="K109" i="19"/>
  <c r="L109" i="19"/>
  <c r="M109" i="19"/>
  <c r="J109" i="19"/>
  <c r="G96" i="19"/>
  <c r="H96" i="19"/>
  <c r="F96" i="19"/>
  <c r="E96" i="19"/>
  <c r="L92" i="19"/>
  <c r="K92" i="19"/>
  <c r="M92" i="19"/>
  <c r="J92" i="19"/>
  <c r="F80" i="19"/>
  <c r="G80" i="19"/>
  <c r="H80" i="19"/>
  <c r="E80" i="19"/>
  <c r="L76" i="19"/>
  <c r="K76" i="19"/>
  <c r="M76" i="19"/>
  <c r="J76" i="19"/>
  <c r="F64" i="19"/>
  <c r="H64" i="19"/>
  <c r="G64" i="19"/>
  <c r="E64" i="19"/>
  <c r="L60" i="19"/>
  <c r="K60" i="19"/>
  <c r="J60" i="19"/>
  <c r="M60" i="19"/>
  <c r="F48" i="19"/>
  <c r="G48" i="19"/>
  <c r="H48" i="19"/>
  <c r="E48" i="19"/>
  <c r="L44" i="19"/>
  <c r="K44" i="19"/>
  <c r="J44" i="19"/>
  <c r="M44" i="19"/>
  <c r="F32" i="19"/>
  <c r="G32" i="19"/>
  <c r="H32" i="19"/>
  <c r="E32" i="19"/>
  <c r="L28" i="19"/>
  <c r="K28" i="19"/>
  <c r="J28" i="19"/>
  <c r="M28" i="19"/>
  <c r="L20" i="19"/>
  <c r="M20" i="19"/>
  <c r="K20" i="19"/>
  <c r="J20" i="19"/>
  <c r="L12" i="19"/>
  <c r="M12" i="19"/>
  <c r="K12" i="19"/>
  <c r="J12" i="19"/>
  <c r="H5" i="19"/>
  <c r="G5" i="19"/>
  <c r="F5" i="19"/>
  <c r="E5" i="19"/>
  <c r="K126" i="19"/>
  <c r="L126" i="19"/>
  <c r="J126" i="19"/>
  <c r="M126" i="19"/>
  <c r="F95" i="19"/>
  <c r="G95" i="19"/>
  <c r="H95" i="19"/>
  <c r="E95" i="19"/>
  <c r="K91" i="19"/>
  <c r="J91" i="19"/>
  <c r="L91" i="19"/>
  <c r="M91" i="19"/>
  <c r="G71" i="19"/>
  <c r="H71" i="19"/>
  <c r="F71" i="19"/>
  <c r="E71" i="19"/>
  <c r="K63" i="19"/>
  <c r="M63" i="19"/>
  <c r="L63" i="19"/>
  <c r="J63" i="19"/>
  <c r="F47" i="19"/>
  <c r="G47" i="19"/>
  <c r="H47" i="19"/>
  <c r="E47" i="19"/>
  <c r="K43" i="19"/>
  <c r="M43" i="19"/>
  <c r="J43" i="19"/>
  <c r="L43" i="19"/>
  <c r="F27" i="19"/>
  <c r="G27" i="19"/>
  <c r="H27" i="19"/>
  <c r="E27" i="19"/>
  <c r="K23" i="19"/>
  <c r="M23" i="19"/>
  <c r="J23" i="19"/>
  <c r="L23" i="19"/>
  <c r="F125" i="19"/>
  <c r="G125" i="19"/>
  <c r="H125" i="19"/>
  <c r="E125" i="19"/>
  <c r="M103" i="19"/>
  <c r="L103" i="19"/>
  <c r="J103" i="19"/>
  <c r="K103" i="19"/>
  <c r="H78" i="19"/>
  <c r="F78" i="19"/>
  <c r="G78" i="19"/>
  <c r="E78" i="19"/>
  <c r="M66" i="19"/>
  <c r="K66" i="19"/>
  <c r="J66" i="19"/>
  <c r="L66" i="19"/>
  <c r="H46" i="19"/>
  <c r="F46" i="19"/>
  <c r="G46" i="19"/>
  <c r="E46" i="19"/>
  <c r="L42" i="19"/>
  <c r="M42" i="19"/>
  <c r="J42" i="19"/>
  <c r="K42" i="19"/>
  <c r="H18" i="19"/>
  <c r="F18" i="19"/>
  <c r="G18" i="19"/>
  <c r="E18" i="19"/>
  <c r="K14" i="19"/>
  <c r="L14" i="19"/>
  <c r="M14" i="19"/>
  <c r="J14" i="19"/>
  <c r="G9" i="19"/>
  <c r="H9" i="19"/>
  <c r="F9" i="19"/>
  <c r="E9" i="19"/>
  <c r="F87" i="19"/>
  <c r="G87" i="19"/>
  <c r="H87" i="19"/>
  <c r="E87" i="19"/>
  <c r="K79" i="19"/>
  <c r="L79" i="19"/>
  <c r="M79" i="19"/>
  <c r="J79" i="19"/>
  <c r="F39" i="19"/>
  <c r="G39" i="19"/>
  <c r="H39" i="19"/>
  <c r="E39" i="19"/>
  <c r="K19" i="19"/>
  <c r="L19" i="19"/>
  <c r="M19" i="19"/>
  <c r="J19" i="19"/>
  <c r="F107" i="19"/>
  <c r="G107" i="19"/>
  <c r="H107" i="19"/>
  <c r="E107" i="19"/>
  <c r="M94" i="19"/>
  <c r="J94" i="19"/>
  <c r="K94" i="19"/>
  <c r="L94" i="19"/>
  <c r="H50" i="19"/>
  <c r="F50" i="19"/>
  <c r="G50" i="19"/>
  <c r="E50" i="19"/>
  <c r="L34" i="19"/>
  <c r="M34" i="19"/>
  <c r="J34" i="19"/>
  <c r="K34" i="19"/>
  <c r="G41" i="19"/>
  <c r="H41" i="19"/>
  <c r="F41" i="19"/>
  <c r="E41" i="19"/>
  <c r="M29" i="19"/>
  <c r="K29" i="19"/>
  <c r="L29" i="19"/>
  <c r="J29" i="19"/>
  <c r="H74" i="19"/>
  <c r="F74" i="19"/>
  <c r="G74" i="19"/>
  <c r="E74" i="19"/>
  <c r="L54" i="19"/>
  <c r="M54" i="19"/>
  <c r="J54" i="19"/>
  <c r="K54" i="19"/>
  <c r="G33" i="19"/>
  <c r="H33" i="19"/>
  <c r="F33" i="19"/>
  <c r="E33" i="19"/>
  <c r="M17" i="19"/>
  <c r="K17" i="19"/>
  <c r="L17" i="19"/>
  <c r="J17" i="19"/>
  <c r="L128" i="19"/>
  <c r="K128" i="19"/>
  <c r="M128" i="19"/>
  <c r="J128" i="19"/>
  <c r="H106" i="19"/>
  <c r="F106" i="19"/>
  <c r="G106" i="19"/>
  <c r="E106" i="19"/>
  <c r="L101" i="19"/>
  <c r="K101" i="19"/>
  <c r="M101" i="19"/>
  <c r="J101" i="19"/>
  <c r="H89" i="19"/>
  <c r="F89" i="19"/>
  <c r="G89" i="19"/>
  <c r="E89" i="19"/>
  <c r="M85" i="19"/>
  <c r="L85" i="19"/>
  <c r="K85" i="19"/>
  <c r="J85" i="19"/>
  <c r="G73" i="19"/>
  <c r="F73" i="19"/>
  <c r="H73" i="19"/>
  <c r="E73" i="19"/>
  <c r="M69" i="19"/>
  <c r="L69" i="19"/>
  <c r="K69" i="19"/>
  <c r="J69" i="19"/>
  <c r="G57" i="19"/>
  <c r="F57" i="19"/>
  <c r="H57" i="19"/>
  <c r="E57" i="19"/>
  <c r="M53" i="19"/>
  <c r="K53" i="19"/>
  <c r="L53" i="19"/>
  <c r="J53" i="19"/>
  <c r="G21" i="19"/>
  <c r="H21" i="19"/>
  <c r="F21" i="19"/>
  <c r="E21" i="19"/>
  <c r="G127" i="19"/>
  <c r="H127" i="19"/>
  <c r="F127" i="19"/>
  <c r="E127" i="19"/>
  <c r="K122" i="19"/>
  <c r="L122" i="19"/>
  <c r="J122" i="19"/>
  <c r="M122" i="19"/>
  <c r="G100" i="19"/>
  <c r="H100" i="19"/>
  <c r="F100" i="19"/>
  <c r="E100" i="19"/>
  <c r="K96" i="19"/>
  <c r="L96" i="19"/>
  <c r="J96" i="19"/>
  <c r="M96" i="19"/>
  <c r="G84" i="19"/>
  <c r="H84" i="19"/>
  <c r="F84" i="19"/>
  <c r="E84" i="19"/>
  <c r="L80" i="19"/>
  <c r="K80" i="19"/>
  <c r="M80" i="19"/>
  <c r="J80" i="19"/>
  <c r="F68" i="19"/>
  <c r="H68" i="19"/>
  <c r="G68" i="19"/>
  <c r="E68" i="19"/>
  <c r="L64" i="19"/>
  <c r="K64" i="19"/>
  <c r="M64" i="19"/>
  <c r="J64" i="19"/>
  <c r="F52" i="19"/>
  <c r="H52" i="19"/>
  <c r="G52" i="19"/>
  <c r="E52" i="19"/>
  <c r="L48" i="19"/>
  <c r="K48" i="19"/>
  <c r="M48" i="19"/>
  <c r="J48" i="19"/>
  <c r="F36" i="19"/>
  <c r="G36" i="19"/>
  <c r="H36" i="19"/>
  <c r="E36" i="19"/>
  <c r="L32" i="19"/>
  <c r="K32" i="19"/>
  <c r="M32" i="19"/>
  <c r="J32" i="19"/>
  <c r="F24" i="19"/>
  <c r="G24" i="19"/>
  <c r="H24" i="19"/>
  <c r="E24" i="19"/>
  <c r="F16" i="19"/>
  <c r="G16" i="19"/>
  <c r="H16" i="19"/>
  <c r="E16" i="19"/>
  <c r="F8" i="19"/>
  <c r="G8" i="19"/>
  <c r="H8" i="19"/>
  <c r="E8" i="19"/>
  <c r="K5" i="19"/>
  <c r="M5" i="19"/>
  <c r="J5" i="19"/>
  <c r="L5" i="19"/>
  <c r="F104" i="19"/>
  <c r="G104" i="19"/>
  <c r="H104" i="19"/>
  <c r="E104" i="19"/>
  <c r="K95" i="19"/>
  <c r="L95" i="19"/>
  <c r="M95" i="19"/>
  <c r="J95" i="19"/>
  <c r="G75" i="19"/>
  <c r="H75" i="19"/>
  <c r="F75" i="19"/>
  <c r="E75" i="19"/>
  <c r="K71" i="19"/>
  <c r="L71" i="19"/>
  <c r="M71" i="19"/>
  <c r="J71" i="19"/>
  <c r="G51" i="19"/>
  <c r="H51" i="19"/>
  <c r="F51" i="19"/>
  <c r="E51" i="19"/>
  <c r="K47" i="19"/>
  <c r="M47" i="19"/>
  <c r="L47" i="19"/>
  <c r="J47" i="19"/>
  <c r="F31" i="19"/>
  <c r="G31" i="19"/>
  <c r="H31" i="19"/>
  <c r="E31" i="19"/>
  <c r="K27" i="19"/>
  <c r="M27" i="19"/>
  <c r="J27" i="19"/>
  <c r="L27" i="19"/>
  <c r="F11" i="19"/>
  <c r="G11" i="19"/>
  <c r="H11" i="19"/>
  <c r="E11" i="19"/>
  <c r="M125" i="19"/>
  <c r="J125" i="19"/>
  <c r="K125" i="19"/>
  <c r="L125" i="19"/>
  <c r="F82" i="19"/>
  <c r="G82" i="19"/>
  <c r="H82" i="19"/>
  <c r="E82" i="19"/>
  <c r="M78" i="19"/>
  <c r="J78" i="19"/>
  <c r="K78" i="19"/>
  <c r="L78" i="19"/>
  <c r="H58" i="19"/>
  <c r="F58" i="19"/>
  <c r="G58" i="19"/>
  <c r="E58" i="19"/>
  <c r="L46" i="19"/>
  <c r="M46" i="19"/>
  <c r="K46" i="19"/>
  <c r="J46" i="19"/>
  <c r="H30" i="19"/>
  <c r="F30" i="19"/>
  <c r="G30" i="19"/>
  <c r="E30" i="19"/>
  <c r="K18" i="19"/>
  <c r="L18" i="19"/>
  <c r="M18" i="19"/>
  <c r="J18" i="19"/>
  <c r="G25" i="19"/>
  <c r="H25" i="19"/>
  <c r="F25" i="19"/>
  <c r="E25" i="19"/>
  <c r="M9" i="19"/>
  <c r="K9" i="19"/>
  <c r="L9" i="19"/>
  <c r="J9" i="19"/>
  <c r="B3" i="28" l="1"/>
</calcChain>
</file>

<file path=xl/sharedStrings.xml><?xml version="1.0" encoding="utf-8"?>
<sst xmlns="http://schemas.openxmlformats.org/spreadsheetml/2006/main" count="4731" uniqueCount="1305">
  <si>
    <t>Ejercicio</t>
  </si>
  <si>
    <t>Periodo que se reporta</t>
  </si>
  <si>
    <t>Presupuesto asignado por concepto</t>
  </si>
  <si>
    <t>Presupuesto modificado por concepto</t>
  </si>
  <si>
    <t>Presupuesto modificado por partida</t>
  </si>
  <si>
    <t>Área(s) o unidad(es) administrativa(s) que genera(n) o posee(n) la información: ____________________</t>
  </si>
  <si>
    <t>Periodo de actualización de la información: trimestral y anual, respecto al Programa Anual de Comunicación Social o equivalente</t>
  </si>
  <si>
    <t xml:space="preserve"> Formato 33_LTAIPRC_Art_121_Fr_XXXIII</t>
  </si>
  <si>
    <t>Justificación de la modificación del presupuesto, en su caso</t>
  </si>
  <si>
    <t>Hipervínculo al informe trimestral de avance programático y presupuestal del Sujeto Obligado</t>
  </si>
  <si>
    <t>En su caso, el Hipervínculo a los balances generales del Sujeto Obligado</t>
  </si>
  <si>
    <t>En su caso, el Hipervínculo al estado financiero del Sujeto Obligado</t>
  </si>
  <si>
    <t>Hipervínculo al sitio de Internet de la Secretaría de Finanzas en el apartado donde se publica la información sobre el avance programático presupuestal trimestral y acumulado consolidado</t>
  </si>
  <si>
    <t>Hipervínculo al sitio de Internet de la Secretaría de Finanzas en el apartado donde se publica la información trimestral relativa al Título Quinto de la Ley General de Contabilidad Gubernamental</t>
  </si>
  <si>
    <t>Clave del capítulo</t>
  </si>
  <si>
    <t>Denominación del capítulo</t>
  </si>
  <si>
    <t>Presupuesto asignado por capítulo</t>
  </si>
  <si>
    <t>Presupuesto modificado por capítulo</t>
  </si>
  <si>
    <t>Presupuesto ejercido por capítulo</t>
  </si>
  <si>
    <t>Clave del concepto</t>
  </si>
  <si>
    <t>Denominación del concepto</t>
  </si>
  <si>
    <t>Presupuesto ejercido por concepto</t>
  </si>
  <si>
    <t>Clave de la partida</t>
  </si>
  <si>
    <t>Denominación de la partida</t>
  </si>
  <si>
    <t>Presupuesto asignado por partida</t>
  </si>
  <si>
    <t>Presupuesto ejercido por partida</t>
  </si>
  <si>
    <t xml:space="preserve"> Art_121_Fr_XXXIII-33</t>
  </si>
  <si>
    <t>1</t>
  </si>
  <si>
    <t>7</t>
  </si>
  <si>
    <t>2</t>
  </si>
  <si>
    <t>5</t>
  </si>
  <si>
    <t>6</t>
  </si>
  <si>
    <t>3</t>
  </si>
  <si>
    <t>https://data.finanzas.cdmx.gob.mx/menu_transparencia/lgcg/index.html</t>
  </si>
  <si>
    <t>http://metro.cdmx.gob.mx/acerca-del-metro/cumplimientos/lgc</t>
  </si>
  <si>
    <t xml:space="preserve">NOTA: Las cifras reportadas son preliminares. </t>
  </si>
  <si>
    <t>INSERTAR</t>
  </si>
  <si>
    <t>ÁREA FUNCIONAL</t>
  </si>
  <si>
    <t>FONDO</t>
  </si>
  <si>
    <t>POSICIÓN PRESUPUESTAL</t>
  </si>
  <si>
    <t>PROGRAMA</t>
  </si>
  <si>
    <t>ANUAL</t>
  </si>
  <si>
    <t>ACUMULADO</t>
  </si>
  <si>
    <t>MENSUAL</t>
  </si>
  <si>
    <t>ID</t>
  </si>
  <si>
    <t>FUNCION</t>
  </si>
  <si>
    <t>POSICION</t>
  </si>
  <si>
    <t>CLAS</t>
  </si>
  <si>
    <t>FI</t>
  </si>
  <si>
    <t>F</t>
  </si>
  <si>
    <t>SF</t>
  </si>
  <si>
    <t>AI</t>
  </si>
  <si>
    <t>FF</t>
  </si>
  <si>
    <t>FG</t>
  </si>
  <si>
    <t>FE</t>
  </si>
  <si>
    <t>AD</t>
  </si>
  <si>
    <t>OR</t>
  </si>
  <si>
    <t>PTDA</t>
  </si>
  <si>
    <t>TG</t>
  </si>
  <si>
    <t>DI</t>
  </si>
  <si>
    <t>DG</t>
  </si>
  <si>
    <t>PROYECTO</t>
  </si>
  <si>
    <t>CAP</t>
  </si>
  <si>
    <t>ORIGINAL AUTORIZADO</t>
  </si>
  <si>
    <t>MODIFICADO</t>
  </si>
  <si>
    <t>PROGRAMADO</t>
  </si>
  <si>
    <t>COMPROMISO</t>
  </si>
  <si>
    <t>DISPONIBLE</t>
  </si>
  <si>
    <t>1723011412903161110</t>
  </si>
  <si>
    <t>172301</t>
  </si>
  <si>
    <t>141290</t>
  </si>
  <si>
    <t>31611100</t>
  </si>
  <si>
    <t>PROP</t>
  </si>
  <si>
    <t>1723011412903571110</t>
  </si>
  <si>
    <t>35711100</t>
  </si>
  <si>
    <t>1853011211902461110</t>
  </si>
  <si>
    <t>185301</t>
  </si>
  <si>
    <t>121190</t>
  </si>
  <si>
    <t>24611100</t>
  </si>
  <si>
    <t>APOR</t>
  </si>
  <si>
    <t>1853011211902711110</t>
  </si>
  <si>
    <t>27111100</t>
  </si>
  <si>
    <t>1853011211902961110</t>
  </si>
  <si>
    <t>29611100</t>
  </si>
  <si>
    <t>1853011211905911210A10PM9006</t>
  </si>
  <si>
    <t>59112100</t>
  </si>
  <si>
    <t>A10PM9006</t>
  </si>
  <si>
    <t>1853011412901131110</t>
  </si>
  <si>
    <t>11311100</t>
  </si>
  <si>
    <t>1853011412901211110</t>
  </si>
  <si>
    <t>12111100</t>
  </si>
  <si>
    <t>1853011412901221114</t>
  </si>
  <si>
    <t>12211104</t>
  </si>
  <si>
    <t>1853011412901231110</t>
  </si>
  <si>
    <t>12311100</t>
  </si>
  <si>
    <t>1853011412901322110</t>
  </si>
  <si>
    <t>13221100</t>
  </si>
  <si>
    <t>1853011412901323110</t>
  </si>
  <si>
    <t>13231100</t>
  </si>
  <si>
    <t>1853011412901331110</t>
  </si>
  <si>
    <t>13311100</t>
  </si>
  <si>
    <t>1853011412901332110</t>
  </si>
  <si>
    <t>13321100</t>
  </si>
  <si>
    <t>1853011412901443110</t>
  </si>
  <si>
    <t>14431100</t>
  </si>
  <si>
    <t>1853011412901521110</t>
  </si>
  <si>
    <t>15211100</t>
  </si>
  <si>
    <t>1853011412901542110</t>
  </si>
  <si>
    <t>15421100</t>
  </si>
  <si>
    <t>1853011412901544110</t>
  </si>
  <si>
    <t>15441100</t>
  </si>
  <si>
    <t>1853011412901548110</t>
  </si>
  <si>
    <t>15481100</t>
  </si>
  <si>
    <t>1853011412901549110</t>
  </si>
  <si>
    <t>15491100</t>
  </si>
  <si>
    <t>1853011412901551110</t>
  </si>
  <si>
    <t>15511100</t>
  </si>
  <si>
    <t>1853011412901593110</t>
  </si>
  <si>
    <t>15931100</t>
  </si>
  <si>
    <t>1853011412901611110</t>
  </si>
  <si>
    <t>16111100</t>
  </si>
  <si>
    <t>1853011412902111110</t>
  </si>
  <si>
    <t>21111100</t>
  </si>
  <si>
    <t>1853011412902141110</t>
  </si>
  <si>
    <t>21411100</t>
  </si>
  <si>
    <t>1853011412902151110</t>
  </si>
  <si>
    <t>21511100</t>
  </si>
  <si>
    <t>1853011412902161110</t>
  </si>
  <si>
    <t>21611100</t>
  </si>
  <si>
    <t>1853011412902211110</t>
  </si>
  <si>
    <t>22111100</t>
  </si>
  <si>
    <t>1853011412902419110</t>
  </si>
  <si>
    <t>24191100</t>
  </si>
  <si>
    <t>1853011412902421110</t>
  </si>
  <si>
    <t>24211100</t>
  </si>
  <si>
    <t>1853011412902431110</t>
  </si>
  <si>
    <t>24311100</t>
  </si>
  <si>
    <t>1853011412902441110</t>
  </si>
  <si>
    <t>24411100</t>
  </si>
  <si>
    <t>1853011412902451110</t>
  </si>
  <si>
    <t>24511100</t>
  </si>
  <si>
    <t>1853011412902471110</t>
  </si>
  <si>
    <t>24711100</t>
  </si>
  <si>
    <t>1853011412902481110</t>
  </si>
  <si>
    <t>24811100</t>
  </si>
  <si>
    <t>1853011412902491110</t>
  </si>
  <si>
    <t>24911100</t>
  </si>
  <si>
    <t>1853011412902561110</t>
  </si>
  <si>
    <t>25611100</t>
  </si>
  <si>
    <t>1853011412902611110</t>
  </si>
  <si>
    <t>26111100</t>
  </si>
  <si>
    <t>1853011412902711110</t>
  </si>
  <si>
    <t>1853011412902911110</t>
  </si>
  <si>
    <t>29111100</t>
  </si>
  <si>
    <t>1853011412902921110</t>
  </si>
  <si>
    <t>29211100</t>
  </si>
  <si>
    <t>1853011412902941110</t>
  </si>
  <si>
    <t>29411100</t>
  </si>
  <si>
    <t>1853011412902981110</t>
  </si>
  <si>
    <t>29811100</t>
  </si>
  <si>
    <t>1853011412903112110</t>
  </si>
  <si>
    <t>31121100</t>
  </si>
  <si>
    <t>1853011412903131110</t>
  </si>
  <si>
    <t>31311100</t>
  </si>
  <si>
    <t>1853011412903132110</t>
  </si>
  <si>
    <t>31321100</t>
  </si>
  <si>
    <t>18530114129031411122</t>
  </si>
  <si>
    <t>31411122</t>
  </si>
  <si>
    <t>1853011412903161110</t>
  </si>
  <si>
    <t>1853011412903171110</t>
  </si>
  <si>
    <t>31711100</t>
  </si>
  <si>
    <t>1853011412903181110</t>
  </si>
  <si>
    <t>31811100</t>
  </si>
  <si>
    <t>1853011412903191110</t>
  </si>
  <si>
    <t>31911100</t>
  </si>
  <si>
    <t>1853011412903231110</t>
  </si>
  <si>
    <t>32311100</t>
  </si>
  <si>
    <t>1853011412903271110</t>
  </si>
  <si>
    <t>32711100</t>
  </si>
  <si>
    <t>1853011412903291110</t>
  </si>
  <si>
    <t>32911100</t>
  </si>
  <si>
    <t>1853011412903311110</t>
  </si>
  <si>
    <t>33111100</t>
  </si>
  <si>
    <t>1853011412903331110</t>
  </si>
  <si>
    <t>33311100</t>
  </si>
  <si>
    <t>1853011412903361110</t>
  </si>
  <si>
    <t>33611100</t>
  </si>
  <si>
    <t>1853011412903362110</t>
  </si>
  <si>
    <t>33621100</t>
  </si>
  <si>
    <t>1853011412903391110</t>
  </si>
  <si>
    <t>33911100</t>
  </si>
  <si>
    <t>1853011412903411110</t>
  </si>
  <si>
    <t>34111100</t>
  </si>
  <si>
    <t>1853011412903431110</t>
  </si>
  <si>
    <t>34311100</t>
  </si>
  <si>
    <t>1853011412903432110</t>
  </si>
  <si>
    <t>34321100</t>
  </si>
  <si>
    <t>1853011412903471110</t>
  </si>
  <si>
    <t>34711100</t>
  </si>
  <si>
    <t>1853011412903511110</t>
  </si>
  <si>
    <t>35111100</t>
  </si>
  <si>
    <t>1853011412903521110</t>
  </si>
  <si>
    <t>35211100</t>
  </si>
  <si>
    <t>1853011412903531110</t>
  </si>
  <si>
    <t>35311100</t>
  </si>
  <si>
    <t>1853011412903541110</t>
  </si>
  <si>
    <t>35411100</t>
  </si>
  <si>
    <t>1853011412903552110</t>
  </si>
  <si>
    <t>35521100</t>
  </si>
  <si>
    <t>1853011412903553110</t>
  </si>
  <si>
    <t>35531100</t>
  </si>
  <si>
    <t>1853011412903571110</t>
  </si>
  <si>
    <t>1853011412903591110</t>
  </si>
  <si>
    <t>35911100</t>
  </si>
  <si>
    <t>1853011412903712110</t>
  </si>
  <si>
    <t>37121100</t>
  </si>
  <si>
    <t>1853011412903761110</t>
  </si>
  <si>
    <t>37611100</t>
  </si>
  <si>
    <t>1853011412903791110</t>
  </si>
  <si>
    <t>37911100</t>
  </si>
  <si>
    <t>1853011412903921110</t>
  </si>
  <si>
    <t>39211100</t>
  </si>
  <si>
    <t>1853011412903941110</t>
  </si>
  <si>
    <t>39411100</t>
  </si>
  <si>
    <t>1853011412903981110</t>
  </si>
  <si>
    <t>39811100</t>
  </si>
  <si>
    <t>1853011412903982110</t>
  </si>
  <si>
    <t>39821100</t>
  </si>
  <si>
    <t>18530115O1901131110</t>
  </si>
  <si>
    <t>15O190</t>
  </si>
  <si>
    <t>O</t>
  </si>
  <si>
    <t>18530115O1901311110</t>
  </si>
  <si>
    <t>13111100</t>
  </si>
  <si>
    <t>18530115O1901321110</t>
  </si>
  <si>
    <t>13211100</t>
  </si>
  <si>
    <t>18530115O1901411111</t>
  </si>
  <si>
    <t>14111101</t>
  </si>
  <si>
    <t>18530115O1901431110</t>
  </si>
  <si>
    <t>14311100</t>
  </si>
  <si>
    <t>18530115O1901441110</t>
  </si>
  <si>
    <t>14411100</t>
  </si>
  <si>
    <t>18530115O1901511110</t>
  </si>
  <si>
    <t>15111100</t>
  </si>
  <si>
    <t>18530115O1901531110</t>
  </si>
  <si>
    <t>15311100</t>
  </si>
  <si>
    <t>18530115O19015411118</t>
  </si>
  <si>
    <t>15411118</t>
  </si>
  <si>
    <t>18530115O1901546110</t>
  </si>
  <si>
    <t>15461100</t>
  </si>
  <si>
    <t>18530115O1901547110</t>
  </si>
  <si>
    <t>15471100</t>
  </si>
  <si>
    <t>18530115O1901591110</t>
  </si>
  <si>
    <t>15911100</t>
  </si>
  <si>
    <t>18530115O1901711110</t>
  </si>
  <si>
    <t>17111100</t>
  </si>
  <si>
    <t>18530115O1901714110</t>
  </si>
  <si>
    <t>17141100</t>
  </si>
  <si>
    <t>18530115O1903112110</t>
  </si>
  <si>
    <t>2695091412901131110</t>
  </si>
  <si>
    <t>269509</t>
  </si>
  <si>
    <t>2695091412901211110</t>
  </si>
  <si>
    <t>2695091412901221114</t>
  </si>
  <si>
    <t>2695091412901231110</t>
  </si>
  <si>
    <t>2695091412901322110</t>
  </si>
  <si>
    <t>2695091412901323110</t>
  </si>
  <si>
    <t>2695091412901331110</t>
  </si>
  <si>
    <t>2695091412901332110</t>
  </si>
  <si>
    <t>2695091412901443110</t>
  </si>
  <si>
    <t>2695091412901521110</t>
  </si>
  <si>
    <t>2695091412901542110</t>
  </si>
  <si>
    <t>2695091412901543110</t>
  </si>
  <si>
    <t>15431100</t>
  </si>
  <si>
    <t>2695091412901548110</t>
  </si>
  <si>
    <t>2695091412901549110</t>
  </si>
  <si>
    <t>2695091412901551110</t>
  </si>
  <si>
    <t>2695091412901593110</t>
  </si>
  <si>
    <t>2695091412901611110</t>
  </si>
  <si>
    <t>2695091412902171110</t>
  </si>
  <si>
    <t>21711100</t>
  </si>
  <si>
    <t>2695091412902231110</t>
  </si>
  <si>
    <t>22311100</t>
  </si>
  <si>
    <t>2695091412903112110</t>
  </si>
  <si>
    <t>2695091412903521110</t>
  </si>
  <si>
    <t>2695091412903581110</t>
  </si>
  <si>
    <t>35811100</t>
  </si>
  <si>
    <t>2695091412903981110</t>
  </si>
  <si>
    <t>2695091412903982110</t>
  </si>
  <si>
    <t>26950915O1901311110</t>
  </si>
  <si>
    <t>26950915O1901321110</t>
  </si>
  <si>
    <t>26950915O1901411111</t>
  </si>
  <si>
    <t>26950915O1901421111</t>
  </si>
  <si>
    <t>14211101</t>
  </si>
  <si>
    <t>26950915O1901431110</t>
  </si>
  <si>
    <t>26950915O1901441110</t>
  </si>
  <si>
    <t>26950915O1901511110</t>
  </si>
  <si>
    <t>26950915O1901531110</t>
  </si>
  <si>
    <t>26950915O19015411118</t>
  </si>
  <si>
    <t>26950915O1901546110</t>
  </si>
  <si>
    <t>26950915O1901547110</t>
  </si>
  <si>
    <t>26950915O1901591110</t>
  </si>
  <si>
    <t>26950915O1901711110</t>
  </si>
  <si>
    <t>26950915O1901714110</t>
  </si>
  <si>
    <t>26950915O1903112110</t>
  </si>
  <si>
    <t>3563611211902461110</t>
  </si>
  <si>
    <t>356361</t>
  </si>
  <si>
    <t>3563611412902111110</t>
  </si>
  <si>
    <t>3563611412902121110</t>
  </si>
  <si>
    <t>21211100</t>
  </si>
  <si>
    <t>3563611412902151110</t>
  </si>
  <si>
    <t>3563611412902161110</t>
  </si>
  <si>
    <t>3563611412902231110</t>
  </si>
  <si>
    <t>3563611412902481110</t>
  </si>
  <si>
    <t>3563611412902491110</t>
  </si>
  <si>
    <t>3563611412902911110</t>
  </si>
  <si>
    <t>3563611412902941110</t>
  </si>
  <si>
    <t>3563611412902981110</t>
  </si>
  <si>
    <t>3563611412903341110</t>
  </si>
  <si>
    <t>33411100</t>
  </si>
  <si>
    <t>3563611412903581110</t>
  </si>
  <si>
    <t>3563611412903921110</t>
  </si>
  <si>
    <t>3563621211902461110</t>
  </si>
  <si>
    <t>356362</t>
  </si>
  <si>
    <t>3563621211902961110</t>
  </si>
  <si>
    <t>3563621412901131110</t>
  </si>
  <si>
    <t>3563621412901211110</t>
  </si>
  <si>
    <t>3563621412901221114</t>
  </si>
  <si>
    <t>3563621412901231110</t>
  </si>
  <si>
    <t>3563621412901322110</t>
  </si>
  <si>
    <t>3563621412901323110</t>
  </si>
  <si>
    <t>3563621412901331110</t>
  </si>
  <si>
    <t>3563621412901332110</t>
  </si>
  <si>
    <t>3563621412901443110</t>
  </si>
  <si>
    <t>3563621412901521110</t>
  </si>
  <si>
    <t>3563621412901542110</t>
  </si>
  <si>
    <t>3563621412901548110</t>
  </si>
  <si>
    <t>3563621412901549110</t>
  </si>
  <si>
    <t>3563621412901551110</t>
  </si>
  <si>
    <t>3563621412901593110</t>
  </si>
  <si>
    <t>3563621412901611110</t>
  </si>
  <si>
    <t>3563621412902111110</t>
  </si>
  <si>
    <t>3563621412902211110</t>
  </si>
  <si>
    <t>3563621412902231110</t>
  </si>
  <si>
    <t>3563621412902461110</t>
  </si>
  <si>
    <t>3563621412902471110</t>
  </si>
  <si>
    <t>3563621412902491110</t>
  </si>
  <si>
    <t>3563621412902511110</t>
  </si>
  <si>
    <t>25111100</t>
  </si>
  <si>
    <t>3563621412902551110</t>
  </si>
  <si>
    <t>25511100</t>
  </si>
  <si>
    <t>3563621412902561110</t>
  </si>
  <si>
    <t>3563621412902591110</t>
  </si>
  <si>
    <t>25911100</t>
  </si>
  <si>
    <t>3563621412902611110</t>
  </si>
  <si>
    <t>3563621412902911110</t>
  </si>
  <si>
    <t>3563621412902941110</t>
  </si>
  <si>
    <t>3563621412902951110</t>
  </si>
  <si>
    <t>29511100</t>
  </si>
  <si>
    <t>3563621412902981110</t>
  </si>
  <si>
    <t>3563621412903112110</t>
  </si>
  <si>
    <t>3563621412903331110</t>
  </si>
  <si>
    <t>3563621412903541110</t>
  </si>
  <si>
    <t>3563621412903571110</t>
  </si>
  <si>
    <t>3563621412903921110</t>
  </si>
  <si>
    <t>3563621412903981110</t>
  </si>
  <si>
    <t>3563621412903982110</t>
  </si>
  <si>
    <t>3563621412904411110</t>
  </si>
  <si>
    <t>44111100</t>
  </si>
  <si>
    <t>4</t>
  </si>
  <si>
    <t>35636215O1901311110</t>
  </si>
  <si>
    <t>35636215O1901321110</t>
  </si>
  <si>
    <t>35636215O1901411111</t>
  </si>
  <si>
    <t>35636215O1901421111</t>
  </si>
  <si>
    <t>35636215O1901431110</t>
  </si>
  <si>
    <t>35636215O1901441110</t>
  </si>
  <si>
    <t>35636215O1901511110</t>
  </si>
  <si>
    <t>35636215O1901531110</t>
  </si>
  <si>
    <t>35636215O19015411118</t>
  </si>
  <si>
    <t>35636215O1901546110</t>
  </si>
  <si>
    <t>35636215O1901547110</t>
  </si>
  <si>
    <t>35636215O1901591110</t>
  </si>
  <si>
    <t>35636215O1901711110</t>
  </si>
  <si>
    <t>35636215O1901714110</t>
  </si>
  <si>
    <t>35636215O1903112110</t>
  </si>
  <si>
    <t>3563631211902461110</t>
  </si>
  <si>
    <t>356363</t>
  </si>
  <si>
    <t>3563631412901131110</t>
  </si>
  <si>
    <t>3563631412901221114</t>
  </si>
  <si>
    <t>3563631412901231110</t>
  </si>
  <si>
    <t>3563631412901322110</t>
  </si>
  <si>
    <t>3563631412901323110</t>
  </si>
  <si>
    <t>3563631412901331110</t>
  </si>
  <si>
    <t>3563631412901332110</t>
  </si>
  <si>
    <t>3563631412901443110</t>
  </si>
  <si>
    <t>3563631412901521110</t>
  </si>
  <si>
    <t>3563631412901542110</t>
  </si>
  <si>
    <t>3563631412901548110</t>
  </si>
  <si>
    <t>3563631412901549110</t>
  </si>
  <si>
    <t>3563631412901551110</t>
  </si>
  <si>
    <t>3563631412901593110</t>
  </si>
  <si>
    <t>3563631412901611110</t>
  </si>
  <si>
    <t>3563631412902111110</t>
  </si>
  <si>
    <t>3563631412902141110</t>
  </si>
  <si>
    <t>3563631412902211110</t>
  </si>
  <si>
    <t>3563631412902471110</t>
  </si>
  <si>
    <t>3563631412902481110</t>
  </si>
  <si>
    <t>3563631412902491110</t>
  </si>
  <si>
    <t>3563631412902561110</t>
  </si>
  <si>
    <t>3563631412902711110</t>
  </si>
  <si>
    <t>3563631412902721110</t>
  </si>
  <si>
    <t>27211100</t>
  </si>
  <si>
    <t>3563631412902911110</t>
  </si>
  <si>
    <t>3563631412903112110</t>
  </si>
  <si>
    <t>3563631412903521110</t>
  </si>
  <si>
    <t>3563631412903541110</t>
  </si>
  <si>
    <t>3563631412903981110</t>
  </si>
  <si>
    <t>3563631412903982110</t>
  </si>
  <si>
    <t>35636315O1901311110</t>
  </si>
  <si>
    <t>35636315O1901321110</t>
  </si>
  <si>
    <t>35636315O1901411111</t>
  </si>
  <si>
    <t>35636315O1901421111</t>
  </si>
  <si>
    <t>35636315O1901431110</t>
  </si>
  <si>
    <t>35636315O1901441110</t>
  </si>
  <si>
    <t>35636315O1901511110</t>
  </si>
  <si>
    <t>35636315O1901531110</t>
  </si>
  <si>
    <t>35636315O19015411118</t>
  </si>
  <si>
    <t>35636315O1901546110</t>
  </si>
  <si>
    <t>35636315O1901547110</t>
  </si>
  <si>
    <t>35636315O1901591110</t>
  </si>
  <si>
    <t>35636315O1901711110</t>
  </si>
  <si>
    <t>35636315O1901714110</t>
  </si>
  <si>
    <t>35636315O1903112110</t>
  </si>
  <si>
    <t>35636315O1903381110</t>
  </si>
  <si>
    <t>33811100</t>
  </si>
  <si>
    <t>35637515O19044191135</t>
  </si>
  <si>
    <t>356375</t>
  </si>
  <si>
    <t>44191135</t>
  </si>
  <si>
    <t>35637515O19058112135A10PM9005</t>
  </si>
  <si>
    <t>58112135</t>
  </si>
  <si>
    <t>A10PM9005</t>
  </si>
  <si>
    <t>35637515O19058122135A10PM9005</t>
  </si>
  <si>
    <t>58122135</t>
  </si>
  <si>
    <t>3563811111903993110</t>
  </si>
  <si>
    <t>356381</t>
  </si>
  <si>
    <t>111190</t>
  </si>
  <si>
    <t>39931100</t>
  </si>
  <si>
    <t>3563811211906261210O10PM9005</t>
  </si>
  <si>
    <t>62612100</t>
  </si>
  <si>
    <t>O10PM9005</t>
  </si>
  <si>
    <t>3563811211906261210O10PM9006</t>
  </si>
  <si>
    <t>O10PM9006</t>
  </si>
  <si>
    <t>3563811211906261210O10PM9007</t>
  </si>
  <si>
    <t>O10PM9007</t>
  </si>
  <si>
    <t>3563811412901131110</t>
  </si>
  <si>
    <t>3563811412901211110</t>
  </si>
  <si>
    <t>3563811412901231110</t>
  </si>
  <si>
    <t>3563811412901322110</t>
  </si>
  <si>
    <t>3563811412901323110</t>
  </si>
  <si>
    <t>3563811412901331110</t>
  </si>
  <si>
    <t>3563811412901332110</t>
  </si>
  <si>
    <t>3563811412901443110</t>
  </si>
  <si>
    <t>3563811412901521110</t>
  </si>
  <si>
    <t>3563811412901542110</t>
  </si>
  <si>
    <t>3563811412901544110</t>
  </si>
  <si>
    <t>3563811412901548110</t>
  </si>
  <si>
    <t>3563811412901549110</t>
  </si>
  <si>
    <t>3563811412901551110</t>
  </si>
  <si>
    <t>3563811412901593110</t>
  </si>
  <si>
    <t>3563811412901611110</t>
  </si>
  <si>
    <t>3563811412902111110</t>
  </si>
  <si>
    <t>3563811412902471110</t>
  </si>
  <si>
    <t>3563811412903361110</t>
  </si>
  <si>
    <t>3563811412903362110</t>
  </si>
  <si>
    <t>3563811412903981110</t>
  </si>
  <si>
    <t>3563811412903982110</t>
  </si>
  <si>
    <t>3563811412903993110</t>
  </si>
  <si>
    <t>3563811414903331110</t>
  </si>
  <si>
    <t>141490</t>
  </si>
  <si>
    <t>35638115O1901311110</t>
  </si>
  <si>
    <t>35638115O1901321110</t>
  </si>
  <si>
    <t>35638115O1901411111</t>
  </si>
  <si>
    <t>35638115O1901421111</t>
  </si>
  <si>
    <t>35638115O1901431110</t>
  </si>
  <si>
    <t>35638115O1901441110</t>
  </si>
  <si>
    <t>35638115O1901511110</t>
  </si>
  <si>
    <t>35638115O1901531110</t>
  </si>
  <si>
    <t>35638115O19015411118</t>
  </si>
  <si>
    <t>35638115O1901546110</t>
  </si>
  <si>
    <t>35638115O1901547110</t>
  </si>
  <si>
    <t>35638115O1901591110</t>
  </si>
  <si>
    <t>35638115O1901711110</t>
  </si>
  <si>
    <t>35638115O1901714110</t>
  </si>
  <si>
    <t>3563841111903993110</t>
  </si>
  <si>
    <t>356384</t>
  </si>
  <si>
    <t>3563841211902461110</t>
  </si>
  <si>
    <t>3563841211902721110</t>
  </si>
  <si>
    <t>3563841211902961110</t>
  </si>
  <si>
    <t>3563841211902981110</t>
  </si>
  <si>
    <t>3563841412901131110</t>
  </si>
  <si>
    <t>3563841412901231110</t>
  </si>
  <si>
    <t>3563841412901322110</t>
  </si>
  <si>
    <t>3563841412901323110</t>
  </si>
  <si>
    <t>3563841412901331110</t>
  </si>
  <si>
    <t>3563841412901332110</t>
  </si>
  <si>
    <t>3563841412901443110</t>
  </si>
  <si>
    <t>3563841412901521110</t>
  </si>
  <si>
    <t>3563841412901542110</t>
  </si>
  <si>
    <t>3563841412901544110</t>
  </si>
  <si>
    <t>3563841412901548110</t>
  </si>
  <si>
    <t>3563841412901549110</t>
  </si>
  <si>
    <t>3563841412901551110</t>
  </si>
  <si>
    <t>3563841412901593110</t>
  </si>
  <si>
    <t>3563841412901611110</t>
  </si>
  <si>
    <t>3563841412902111110</t>
  </si>
  <si>
    <t>3563841412902141110</t>
  </si>
  <si>
    <t>3563841412902161110</t>
  </si>
  <si>
    <t>3563841412902441110</t>
  </si>
  <si>
    <t>3563841412902451110</t>
  </si>
  <si>
    <t>3563841412902471110</t>
  </si>
  <si>
    <t>3563841412902481110</t>
  </si>
  <si>
    <t>3563841412902491110</t>
  </si>
  <si>
    <t>3563841412902561110</t>
  </si>
  <si>
    <t>3563841412902591110</t>
  </si>
  <si>
    <t>3563841412902611110</t>
  </si>
  <si>
    <t>3563841412902911110</t>
  </si>
  <si>
    <t>3563841412902941110</t>
  </si>
  <si>
    <t>3563841412903112110</t>
  </si>
  <si>
    <t>3563841412903331110</t>
  </si>
  <si>
    <t>3563841412903571110</t>
  </si>
  <si>
    <t>3563841412903981110</t>
  </si>
  <si>
    <t>3563841412903982110</t>
  </si>
  <si>
    <t>3563841412903993110</t>
  </si>
  <si>
    <t>35638415O1901311110</t>
  </si>
  <si>
    <t>35638415O1901321110</t>
  </si>
  <si>
    <t>35638415O1901411111</t>
  </si>
  <si>
    <t>35638415O1901421111</t>
  </si>
  <si>
    <t>35638415O1901431110</t>
  </si>
  <si>
    <t>35638415O1901441110</t>
  </si>
  <si>
    <t>35638415O1901511110</t>
  </si>
  <si>
    <t>35638415O1901531110</t>
  </si>
  <si>
    <t>35638415O19015411118</t>
  </si>
  <si>
    <t>35638415O1901546110</t>
  </si>
  <si>
    <t>35638415O1901547110</t>
  </si>
  <si>
    <t>35638415O1901591110</t>
  </si>
  <si>
    <t>35638415O1901711110</t>
  </si>
  <si>
    <t>35638415O1901714110</t>
  </si>
  <si>
    <t>35638415O1903112110</t>
  </si>
  <si>
    <t>3563861111903993110</t>
  </si>
  <si>
    <t>356386</t>
  </si>
  <si>
    <t>3563861211902461110</t>
  </si>
  <si>
    <t>3563861211902961110</t>
  </si>
  <si>
    <t>3563861211905671210A10PM9007</t>
  </si>
  <si>
    <t>56712100</t>
  </si>
  <si>
    <t>A10PM9007</t>
  </si>
  <si>
    <t>3563861412901131110</t>
  </si>
  <si>
    <t>3563861412901231110</t>
  </si>
  <si>
    <t>3563861412901322110</t>
  </si>
  <si>
    <t>3563861412901323110</t>
  </si>
  <si>
    <t>3563861412901331110</t>
  </si>
  <si>
    <t>3563861412901332110</t>
  </si>
  <si>
    <t>3563861412901443110</t>
  </si>
  <si>
    <t>3563861412901521110</t>
  </si>
  <si>
    <t>3563861412901542110</t>
  </si>
  <si>
    <t>3563861412901544110</t>
  </si>
  <si>
    <t>3563861412901548110</t>
  </si>
  <si>
    <t>3563861412901549110</t>
  </si>
  <si>
    <t>3563861412901551110</t>
  </si>
  <si>
    <t>3563861412901593110</t>
  </si>
  <si>
    <t>3563861412901611110</t>
  </si>
  <si>
    <t>3563861412902161110</t>
  </si>
  <si>
    <t>3563861412902491110</t>
  </si>
  <si>
    <t>3563861412902511110</t>
  </si>
  <si>
    <t>3563861412902561110</t>
  </si>
  <si>
    <t>3563861412902591110</t>
  </si>
  <si>
    <t>3563861412902611110</t>
  </si>
  <si>
    <t>3563861412902911110</t>
  </si>
  <si>
    <t>3563861412902921110</t>
  </si>
  <si>
    <t>3563861412902961110</t>
  </si>
  <si>
    <t>3563861412902981110</t>
  </si>
  <si>
    <t>3563861412903552110</t>
  </si>
  <si>
    <t>3563861412903571110</t>
  </si>
  <si>
    <t>3563861412903981110</t>
  </si>
  <si>
    <t>3563861412903982110</t>
  </si>
  <si>
    <t>3563861412903993110</t>
  </si>
  <si>
    <t>3563861414902161110</t>
  </si>
  <si>
    <t>3563861414902611110</t>
  </si>
  <si>
    <t>3563861414902961110</t>
  </si>
  <si>
    <t>3563861414903552110</t>
  </si>
  <si>
    <t>3563861414905441210A10PM9001</t>
  </si>
  <si>
    <t>54412100</t>
  </si>
  <si>
    <t>A10PM9001</t>
  </si>
  <si>
    <t>3563861414905441210A10PM9003</t>
  </si>
  <si>
    <t>A10PM9003</t>
  </si>
  <si>
    <t>3563861414905441210A10PM9009</t>
  </si>
  <si>
    <t>A10PM9009</t>
  </si>
  <si>
    <t>35638615O1901311110</t>
  </si>
  <si>
    <t>35638615O1901321110</t>
  </si>
  <si>
    <t>35638615O1901411111</t>
  </si>
  <si>
    <t>35638615O1901421111</t>
  </si>
  <si>
    <t>35638615O1901431110</t>
  </si>
  <si>
    <t>35638615O1901441110</t>
  </si>
  <si>
    <t>35638615O1901511110</t>
  </si>
  <si>
    <t>35638615O1901531110</t>
  </si>
  <si>
    <t>35638615O19015411118</t>
  </si>
  <si>
    <t>35638615O1901546110</t>
  </si>
  <si>
    <t>35638615O1901547110</t>
  </si>
  <si>
    <t>35638615O1901591110</t>
  </si>
  <si>
    <t>35638615O1901711110</t>
  </si>
  <si>
    <t>35638615O1901714110</t>
  </si>
  <si>
    <t>35638615O1903112110</t>
  </si>
  <si>
    <t>35638615O19063212135O10PM9001</t>
  </si>
  <si>
    <t>63212135</t>
  </si>
  <si>
    <t>O10PM9001</t>
  </si>
  <si>
    <t>35638615O19076122135</t>
  </si>
  <si>
    <t>76122135</t>
  </si>
  <si>
    <t>3563921111903451110</t>
  </si>
  <si>
    <t>356392</t>
  </si>
  <si>
    <t>34511100</t>
  </si>
  <si>
    <t>3563921111903993110</t>
  </si>
  <si>
    <t>3563921211902461110</t>
  </si>
  <si>
    <t>3563921412901131110</t>
  </si>
  <si>
    <t>3563921412901211110</t>
  </si>
  <si>
    <t>3563921412901231110</t>
  </si>
  <si>
    <t>3563921412901322110</t>
  </si>
  <si>
    <t>3563921412901323110</t>
  </si>
  <si>
    <t>3563921412901331110</t>
  </si>
  <si>
    <t>3563921412901332110</t>
  </si>
  <si>
    <t>3563921412901443110</t>
  </si>
  <si>
    <t>3563921412901521110</t>
  </si>
  <si>
    <t>3563921412901542110</t>
  </si>
  <si>
    <t>3563921412901548110</t>
  </si>
  <si>
    <t>3563921412901549110</t>
  </si>
  <si>
    <t>3563921412901551110</t>
  </si>
  <si>
    <t>3563921412901593110</t>
  </si>
  <si>
    <t>3563921412901611110</t>
  </si>
  <si>
    <t>3563921412902111110</t>
  </si>
  <si>
    <t>3563921412902161110</t>
  </si>
  <si>
    <t>3563921412902419110</t>
  </si>
  <si>
    <t>3563921412902421110</t>
  </si>
  <si>
    <t>3563921412902431110</t>
  </si>
  <si>
    <t>3563921412902441110</t>
  </si>
  <si>
    <t>3563921412902451110</t>
  </si>
  <si>
    <t>3563921412902471110</t>
  </si>
  <si>
    <t>3563921412902481110</t>
  </si>
  <si>
    <t>3563921412902491110</t>
  </si>
  <si>
    <t>3563921412902551110</t>
  </si>
  <si>
    <t>3563921412902561110</t>
  </si>
  <si>
    <t>3563921412902611110</t>
  </si>
  <si>
    <t>3563921412902721110</t>
  </si>
  <si>
    <t>3563921412902911110</t>
  </si>
  <si>
    <t>3563921412902921110</t>
  </si>
  <si>
    <t>3563921412902941110</t>
  </si>
  <si>
    <t>3563921412902981110</t>
  </si>
  <si>
    <t>3563921412903112110</t>
  </si>
  <si>
    <t>3563921412903252110</t>
  </si>
  <si>
    <t>32521100</t>
  </si>
  <si>
    <t>3563921412903391110</t>
  </si>
  <si>
    <t>3563921412903451110</t>
  </si>
  <si>
    <t>3563921412903511110</t>
  </si>
  <si>
    <t>3563921412903581110</t>
  </si>
  <si>
    <t>3563921412903661110</t>
  </si>
  <si>
    <t>36611100</t>
  </si>
  <si>
    <t>3563921412903981110</t>
  </si>
  <si>
    <t>3563921412903982110</t>
  </si>
  <si>
    <t>3563921412903993110</t>
  </si>
  <si>
    <t>35639215O1901131110</t>
  </si>
  <si>
    <t>35639215O1901311110</t>
  </si>
  <si>
    <t>35639215O1901321110</t>
  </si>
  <si>
    <t>35639215O1901411111</t>
  </si>
  <si>
    <t>35639215O1901421111</t>
  </si>
  <si>
    <t>35639215O1901431110</t>
  </si>
  <si>
    <t>35639215O1901441110</t>
  </si>
  <si>
    <t>35639215O1901511110</t>
  </si>
  <si>
    <t>35639215O1901531110</t>
  </si>
  <si>
    <t>35639215O19015411118</t>
  </si>
  <si>
    <t>35639215O1901546110</t>
  </si>
  <si>
    <t>35639215O1901547110</t>
  </si>
  <si>
    <t>35639215O1901591110</t>
  </si>
  <si>
    <t>35639215O1901711110</t>
  </si>
  <si>
    <t>35639215O1901714110</t>
  </si>
  <si>
    <t>35639215O1903112110</t>
  </si>
  <si>
    <t>35639215O1903581110</t>
  </si>
  <si>
    <t>NOTA: VERIFICAR NUMERO DE COLUMNAS E INSERTAR PARA QUE SEAN IGUALES</t>
  </si>
  <si>
    <t>EJERCIDO ACUMULADO</t>
  </si>
  <si>
    <t>MODIFICADO MENSUAL</t>
  </si>
  <si>
    <t>EJERCIDO MENSUAL</t>
  </si>
  <si>
    <t>Total general</t>
  </si>
  <si>
    <t>Suma de MODIFICADO</t>
  </si>
  <si>
    <t>CONCEPTO</t>
  </si>
  <si>
    <t>CELDAS TD</t>
  </si>
  <si>
    <t>CELDAS TABLA</t>
  </si>
  <si>
    <t>DIF</t>
  </si>
  <si>
    <t>DESCRIPCIÓN</t>
  </si>
  <si>
    <t>SERVICIOS PERSONALES</t>
  </si>
  <si>
    <t>REMUNERACIONES AL PERSONAL DE CARÁCTER PERMANENTE</t>
  </si>
  <si>
    <t>DIETAS</t>
  </si>
  <si>
    <t>HABERES</t>
  </si>
  <si>
    <t>HABERES PARA PERSONAL DE SEGURIDAD PÚBLICA Y BOMBEROS.</t>
  </si>
  <si>
    <t>SUELDOS BASE AL PERSONAL PERMANENTE</t>
  </si>
  <si>
    <t>SUELDOS AL PERSONAL A LISTA DE RAYA BASE.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</si>
  <si>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</si>
  <si>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</si>
  <si>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</si>
  <si>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</si>
  <si>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</si>
  <si>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</si>
  <si>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</si>
  <si>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</si>
  <si>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 QUINQUENAL POR AÑOS DE SERVICIOS EFECTIVOS PRESTADOS.</t>
  </si>
  <si>
    <t>PRIMAS POR AÑOS DE SERVICIO ACTIVO.</t>
  </si>
  <si>
    <t>OTRAS PRIMAS POR AÑOS DE SERVICIOS EFECTIVOS PRESTADOS.</t>
  </si>
  <si>
    <t>PRIMAS DE VACACIONES, DOMINICAL Y GRATIFICACIÓN DE FIN DE AÑO</t>
  </si>
  <si>
    <t>PRIMA DE VACACIONES.</t>
  </si>
  <si>
    <t>PRIMA DOMINICAL.</t>
  </si>
  <si>
    <t>GRATIFICACIÓN DE FIN DE AÑO.</t>
  </si>
  <si>
    <t>HORAS EXTRAORDINARIAS.</t>
  </si>
  <si>
    <t>GUARDIAS.</t>
  </si>
  <si>
    <t>COMPENSACIONES.</t>
  </si>
  <si>
    <t>COMPENSACIONES POR SERVICIOS EVENTUALES.</t>
  </si>
  <si>
    <t>COMPENSACIONES ADICIONALES Y PROVISIONALES POR SERVICIOS ESPECIALES.</t>
  </si>
  <si>
    <t>SOBREHABERES</t>
  </si>
  <si>
    <t>ASIGNACIONES DE TÉCNICO, DE MANDO, POR COMISIÓN, DE VUELO Y DE TÉCNICO ESPECIAL</t>
  </si>
  <si>
    <t>HONORARIOS ESPECIALES</t>
  </si>
  <si>
    <t>PARTICIPACIONES POR VIGILANCIA EN EL CUMPLIMIENTO DE LAS LEYES Y CUSTODIA DE VALORES</t>
  </si>
  <si>
    <t>SEGURIDAD SOCIAL</t>
  </si>
  <si>
    <t>APORTACIONES DE SEGURIDAD SOCIAL.</t>
  </si>
  <si>
    <t>APORTACIONES A INSTITUCIONES DE SEGURIDAD SOCIAL.</t>
  </si>
  <si>
    <t>APORTACIONES AL INSTITUTO MEXICANO DEL SEGURO SOCIAL.</t>
  </si>
  <si>
    <t>APORTACIONES A FONDOS DE VIVIENDA.</t>
  </si>
  <si>
    <t>APORTACIONES AL FONDO DE VIVIENDA DEL INFONAVIT.</t>
  </si>
  <si>
    <t>APORTACIONES AL SISTEMA PARA EL RETIRO.</t>
  </si>
  <si>
    <t>APORTACIONES AL SISTEMA PARA EL RETIRO</t>
  </si>
  <si>
    <t>APORTACIONES PARA SEGUROS</t>
  </si>
  <si>
    <t>PRIMAS POR SEGURO DE VIDA DEL PERSONAL CIVIL.</t>
  </si>
  <si>
    <t>PRIMAS POR SEGURO DE VIDA DEL PERSONAL DE LOS CUERPOS DE SEGURIDAD PÚBLICA Y BOMBEROS.</t>
  </si>
  <si>
    <t>PRIMAS POR SEGURO DE RETIRO DEL PERSONAL AL SERVICIO DE LAS UNIDADES RESPONSABLES DEL GASTO DEL DISTRITO FEDERAL.</t>
  </si>
  <si>
    <t>PRIMAS POR SEGURO DE RESPONSABILIDAD CIVIL Y ASISTENCIA LEGAL.</t>
  </si>
  <si>
    <t>OTRAS APORTACIONES PARA SEGUROS.</t>
  </si>
  <si>
    <t>OTRAS PRESTACIONES SOCIALES Y ECONÓMICAS</t>
  </si>
  <si>
    <t>CUOTAS PARA EL FONDO DE AHORRO Y FONDO DE TRABAJO</t>
  </si>
  <si>
    <t>INDEMNIZACIONES</t>
  </si>
  <si>
    <t>LIQUIDACIONES POR INDEMNIZACIONES Y POR SUELDOS Y SALARIOS CAÍDOS.</t>
  </si>
  <si>
    <t>LIQUIDACIONES POR HABERES CAÍDOS.</t>
  </si>
  <si>
    <t>PRESTACIONES Y HABERES DE RETIRO</t>
  </si>
  <si>
    <t>PRESTACIONES CONTRACTUALES</t>
  </si>
  <si>
    <t>VALES.</t>
  </si>
  <si>
    <t>APOYO ECONÓMICO POR DEFUNCIÓN DE FAMILIARES DIRECTOS.</t>
  </si>
  <si>
    <t>ESTANCIAS DE DESARROLLO INFANTIL.</t>
  </si>
  <si>
    <t>ASIGNACIONES PARA REQUERIMIENTO DE CARGOS DE SERVIDORES PÚBLICOS DE NIVEL TÉCNICO OPERATIVO, DE CONFIANZA Y PERSONAL DE LA RAMA MÉDICA.</t>
  </si>
  <si>
    <t>ASIGNACIONES PARA PRESTACIONES A PERSONAL SINDICALIZADO Y NO SINDICALIZADO.</t>
  </si>
  <si>
    <t>OTRAS PRESTACIONES CONTRACTUALES.</t>
  </si>
  <si>
    <t>ASIGNACIONES CONMEMORATIVAS.</t>
  </si>
  <si>
    <t>ASIGNACIONES PARA PAGO DE ANTIGÜEDAD.</t>
  </si>
  <si>
    <t>APOYOS COLECTIVOS.</t>
  </si>
  <si>
    <t>APOYOS A LA CAPACITACIÓN DE LOS SERVIDORES PÚBLICOS</t>
  </si>
  <si>
    <t>OTRAS PRESTACIONES SOCIALES Y ECONÓMICAS.</t>
  </si>
  <si>
    <t>ASIGNACIONES PARA REQUERIMIENTO DE CARGOS DE SERVIDORES PÚBLICOS SUPERIORES Y DE MANDOS MEDIOS ASÍ COMO DE LÍDERES</t>
  </si>
  <si>
    <t>ASIGNACIONES PARA SERVIDORES PÚBLICOS DEL MINISTERIO PÚBLICO.</t>
  </si>
  <si>
    <t>BECAS A HIJOS DE TRABAJADORES.</t>
  </si>
  <si>
    <t>BECAS DE LICENCIATURA.</t>
  </si>
  <si>
    <t>PREVISIONES</t>
  </si>
  <si>
    <t>PREVISIONES DE CARÁCTER LABORAL, ECONÓMICA Y DE SEGURIDAD SOCIAL</t>
  </si>
  <si>
    <t>PAGO DE ESTÍMULOS A SERVIDORES PÚBLICOS</t>
  </si>
  <si>
    <t>ESTÍMULOS</t>
  </si>
  <si>
    <t>ESTÍMULOS POR PRODUCTIVIDAD, EFICIENCIA Y CALIDAD EN EL DESEMPEÑO.</t>
  </si>
  <si>
    <t>PREMIO DE PUNTUALIDAD.</t>
  </si>
  <si>
    <t>PREMIO DE ANTIGÜEDAD.</t>
  </si>
  <si>
    <t>PREMIO DE ASISTENCIA.</t>
  </si>
  <si>
    <t>OTROS ESTÍMULOS.</t>
  </si>
  <si>
    <t>RECOMPENSAS</t>
  </si>
  <si>
    <t>MATERIALES Y SUMINISTROS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</si>
  <si>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</si>
  <si>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</si>
  <si>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</si>
  <si>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</si>
  <si>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</si>
  <si>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</si>
  <si>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</si>
  <si>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</si>
  <si>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</si>
  <si>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</si>
  <si>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</si>
  <si>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Y BEBIDAS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</si>
  <si>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</si>
  <si>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</si>
  <si>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</si>
  <si>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</si>
  <si>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</si>
  <si>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</si>
  <si>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</si>
  <si>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QU'IMICOS, FARMACEÚTICOS Y DE LABORATORIO ADQUIRIDOS COMO MATERIA PRIMA</t>
  </si>
  <si>
    <t>PRODUCTOS METÁLICOS Y A BASE DE MINERALES NO METÁLICOS ADQUIRIDOS COMO MATERIA PRIMA</t>
  </si>
  <si>
    <t>PRODUCTOS DE CUERO, PIEL, PLÁSTICO Y HULE ADQUIRIDOS COMO MATERIA PRIMA</t>
  </si>
  <si>
    <t>MERCANCIAS ADQUIRIDAS PARA SU COMERCIALIZACIÓN</t>
  </si>
  <si>
    <t>OTROS PRODUCTOS ADQUIRIDOS COMO MATERIA PRIMA</t>
  </si>
  <si>
    <t>MATERIALES Y ARTÍCULOS DE CONSTRUCCIÓN Y DE REPARACIÓN</t>
  </si>
  <si>
    <t>PRODUCTOS MINERALES NO METÁLICOS</t>
  </si>
  <si>
    <t>MEZCLA ASFÁLTICA</t>
  </si>
  <si>
    <t>OTROS 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</si>
  <si>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</si>
  <si>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</si>
  <si>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</si>
  <si>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</si>
  <si>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</si>
  <si>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</si>
  <si>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</si>
  <si>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</si>
  <si>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 xml:space="preserve">PRODUCTOS QUÍMICOS, FARMACEÚTICOS Y DE LABORATORIO </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</si>
  <si>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</si>
  <si>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</si>
  <si>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</si>
  <si>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</si>
  <si>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</si>
  <si>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</si>
  <si>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</si>
  <si>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</si>
  <si>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</si>
  <si>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</si>
  <si>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</si>
  <si>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</si>
  <si>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</si>
  <si>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</si>
  <si>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</si>
  <si>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</si>
  <si>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</si>
  <si>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</si>
  <si>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</si>
  <si>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</si>
  <si>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</si>
  <si>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</si>
  <si>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</si>
  <si>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</si>
  <si>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</si>
  <si>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</si>
  <si>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</si>
  <si>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</si>
  <si>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</si>
  <si>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REFACCIONES Y ACCESORIOS MENORES OTROS BIENES MUEBLES.</t>
  </si>
  <si>
    <t>SERVICIOS GENERALES</t>
  </si>
  <si>
    <t>SERVICIOS BÁSICOS</t>
  </si>
  <si>
    <t>ENERGÍA ELÉCTRICA</t>
  </si>
  <si>
    <t>CONTRATACIÓN E INSTALACIÓN DE ENERGÍA ELÉCTRICA</t>
  </si>
  <si>
    <t>SERVICIO DE ENERGÍA ELÉCTRICA</t>
  </si>
  <si>
    <t>GAS</t>
  </si>
  <si>
    <t>AGUA</t>
  </si>
  <si>
    <t>AGUA POTABLE</t>
  </si>
  <si>
    <t>AGUA TRATADA</t>
  </si>
  <si>
    <t>TELEFONÍA TRADICIONAL</t>
  </si>
  <si>
    <t>TELEFONÍA CELULAR</t>
  </si>
  <si>
    <t>SERVICIOS DE TELECOMUNICACIONES Y SATELITES</t>
  </si>
  <si>
    <t>SERVICIOS DE ACCESO DE INTERNET, REDES Y PROCESAMIENTO DE INFORMACIÓN</t>
  </si>
  <si>
    <t>SERVICIOS POSTALES Y TELEGRÁFICOS</t>
  </si>
  <si>
    <t>SERVICIOS INTEGRALES Y OTROS SERVICIOS</t>
  </si>
  <si>
    <t xml:space="preserve">SERVICIOS DE ARRENDAMIENTO </t>
  </si>
  <si>
    <t>ARRENDAMIENTO DE TERRENOS</t>
  </si>
  <si>
    <t>ARRENDAMIENTOS DE TERRENOS</t>
  </si>
  <si>
    <t>ARRENDAMIENTO DE EDIFICIOS</t>
  </si>
  <si>
    <t>ARRENDAMIENTO DE MOBILIARIO Y EQUIPO DE ADMINISTRACIÓN,EDUCACIONAL Y RECREATIVO</t>
  </si>
  <si>
    <t>ARRENDAMIENTO DE EQUIPO E INSTRUMENTAL MÉDICO Y DE LABORATORIO</t>
  </si>
  <si>
    <t>ARRENDAMIENTO DE EQUIPO DE TRANSPORTE</t>
  </si>
  <si>
    <t>ARRENDAMIENTO DE EQUIPO DE TRANSPORTE PARA LA EJECUCIÓN DE LOS PROGRAMAS DE SEGURIDAD PÚBLICA Y ATENCIÓN DE DESATRES NATURALES</t>
  </si>
  <si>
    <t>ARRENDAMIENTO DE EQUIPO DE TRANSPORTE DESTINADO A SERVICIOS PÚBLICOS Y LA OPERACIÓN DE PROGRAMAS PÚBLICOS</t>
  </si>
  <si>
    <t>ARRENDAMIENTO DE EQUIPO DE TRANSPORTE DESTINADO A SERVIDORES PÚBLICOS Y SERVICIOS ADMINISTRATIVOS</t>
  </si>
  <si>
    <t>ARRENDAMIENTO DE MAQUINARIA, OTROS EQUIPOS Y HERRAMIENTAS</t>
  </si>
  <si>
    <t>ARRENDAMIENTO DE ACTIVOS INTANGIBLES</t>
  </si>
  <si>
    <t>ARRENDAMIENTO FINANCIERO</t>
  </si>
  <si>
    <t>OTROS ARRENDAMIENTOS</t>
  </si>
  <si>
    <t>SERVICIOS PROFESIONALES,CIENTÍFICOS,TÉCNICOS Y OTROS SERVICIOS</t>
  </si>
  <si>
    <t>SERVICIOS,LEGALES, DE CONTABILIDAD, AUDITORÍA Y RELACIONADOS</t>
  </si>
  <si>
    <t>SERVICIOS DE DISEÑO,ARQUITECTURA,INGENIERÍA Y ACTIVIDADES RELACIONADAS</t>
  </si>
  <si>
    <t>SERVICIOS DE CONSULTORÍA ADMINISTRATIVA,PROCESOS,TÉCNICA Y EN TECNOLOGÍAS DE LA INFORMACIÓN</t>
  </si>
  <si>
    <t>SERVICIOS DE CAPACITACIÓN</t>
  </si>
  <si>
    <t>SERVICIOS DE INVESTIGACIÓN CIENTIFICA Y DESARROLLO</t>
  </si>
  <si>
    <t>SERVICIOS DE APOYO ADMINISTRATIVO, FOTOCOPIADO E IMPRESIÓN</t>
  </si>
  <si>
    <t>SERVICIOS DE APOYO ADMINISTRATIVO Y FOTOCOPIADO.</t>
  </si>
  <si>
    <t>SERVICIOS DE IMPRESIÓN.</t>
  </si>
  <si>
    <t>SERVICIOS DE PROTECCION Y SEGURIDAD</t>
  </si>
  <si>
    <t>SERVICIOS DE VIGILANCIA</t>
  </si>
  <si>
    <t>SERVICIOS PROFESIONALES, CIENTIFICOS Y TÉCNICOS INTEGRALES</t>
  </si>
  <si>
    <t>SERVICIOS PROFESIONALES, CIENTÍFICOS, TÉCNICOS INTEGRALES Y OTROS.</t>
  </si>
  <si>
    <t>SERVICIOS FINANCIEROS, BANCARIOS Y COMERCIALES</t>
  </si>
  <si>
    <t>SERVICIOS FINANCIEROS Y BANCARIOS</t>
  </si>
  <si>
    <t>SERVICIOS DE COBRANZA,INVESTIGACIÓN CREDITICIA Y SIMILAR</t>
  </si>
  <si>
    <t>SERVICIOS DE RECAUDACIÓN, TRASLADO Y CUSTODIA DE VALORES</t>
  </si>
  <si>
    <t>GASTOS INHERENTES A LA RECAUDACIÓN</t>
  </si>
  <si>
    <t>GASTOS DE ENSOBRETADO Y TRASLADO DE NÓMINA</t>
  </si>
  <si>
    <t>OTROS SERVICIOS DE RECAUDACIÓN, TRASLADO Y CUSTODIA DE VALORES</t>
  </si>
  <si>
    <t>SEGUROS DE RESPONSABILIDAD PATRIMONIAL Y FIANZAS</t>
  </si>
  <si>
    <t>SEGURO DE BIENES PATRIMONIALES</t>
  </si>
  <si>
    <t>ALMACENAJE,ENVASE Y EMBALAJE</t>
  </si>
  <si>
    <t>FLETES Y MANIOBRAS</t>
  </si>
  <si>
    <t>COMISIONES POR VENTAS</t>
  </si>
  <si>
    <t>SERVICIOS FINANCIEROS,BANCARIOS Y COMERCIALES INTEGRALES</t>
  </si>
  <si>
    <t>DIFERENCIAS POR VARIACIONES EN EL TIPO DE CAMBIO</t>
  </si>
  <si>
    <t>OTROS 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</si>
  <si>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</si>
  <si>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</si>
  <si>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</si>
  <si>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TECNOLOGÍAS DE LA INFORMACIÓN</t>
  </si>
  <si>
    <t>INSTALACIÓN, REPARACIÓN Y MANTENIMIENTO DE EQUIPO E INSTRUMENTAL MÉDICO Y DE LABORATORIO</t>
  </si>
  <si>
    <t>REPARACIÓN Y MANTENIMIENTO DE EQUIPO DE TRANSPORTE</t>
  </si>
  <si>
    <t>REPARACIÓN Y MANTENIMIENTO Y CONSERVACIÓN DE EQUIPO DE TRANSPORTE PARA LA EJECUCIÓN DE PROGRAMAS DE SEGURIDAD PÚBLICA Y ATENCIÓN DE DESASTRES NATURALES</t>
  </si>
  <si>
    <t>REPARACIÓN Y MANTENIMIENTO Y CONSERVACIÓN DE EQUIPO DE TRANSPORTE DESTINADOS A SERVICIOS PÚBLICOS Y OPERACIÓN DE PROGRAMAS PÚBLICOS</t>
  </si>
  <si>
    <t>REPARACIÓN Y MANTENIMIENTO Y CONSERVACIÓN DE EQUIPO DE TRANSPORTE DESTINADOS A SERVIDORES PÚBLICOS Y SERVICIOS ADMINISTRATIVOS</t>
  </si>
  <si>
    <t>REPARACIÓN Y MANTENIMIENTO DE EQUIPO DE DEFENSA Y SEGURIDAD</t>
  </si>
  <si>
    <t>INSTALACIÓN, REPARACIÓN Y MANTENIMIENTO DE MAQUINARÍA, OTROS EQUIPOS Y HERRAMIENTA</t>
  </si>
  <si>
    <t>SERVICIOS DE LIMPIEZA Y MANEJO DE DESECHOS</t>
  </si>
  <si>
    <t>SERVICIOS DE JARDINERÍA Y FUMIGACIÓN</t>
  </si>
  <si>
    <t>SERVICIOS DE COMUNICACIÓN SOCIAL Y PUBLICIDAD</t>
  </si>
  <si>
    <t>DIFUSIÓN POR RADIO,TELEVISIÓN Y OTROS MEDIOS DE MENSAJES SOBRE PROGRAMAS Y ACTIVIDADES GUBERNAMENTALES</t>
  </si>
  <si>
    <t>DIFUSIÓN POR RADIO,TELEVISIÓN Y OTROS MEDIOS DE MENSAJES COMERCIALES PARA PROMOVER LA VENTA DE BIENES O SERVICIOS</t>
  </si>
  <si>
    <t>SERVICIOS DE CREATIVIDAD, PREPRODUCCIÓN Y PRODUCCIÓN DE PUBLICIDAD,EXCEPTO INTERNET</t>
  </si>
  <si>
    <t>SERVICIOS DE REVELADO DE FOTOGRAFÍAS</t>
  </si>
  <si>
    <t>SERVICIOS DE LA INDUSTRIA FILMICA, DEL SONIDO Y DEL VIDEO</t>
  </si>
  <si>
    <t>SERVICIOS DE CREACIÓN Y DIFUSIÓN DE CONTENIDO EXCLUSIVAMENTE A TRAVÉS DE INTERNET</t>
  </si>
  <si>
    <t>OTROS SERVICIOS DE INFORMACIÓN</t>
  </si>
  <si>
    <t>SERVICIOS DE TRASLADO Y VÍATICOS</t>
  </si>
  <si>
    <t>PASAJES AÉREOS</t>
  </si>
  <si>
    <t>PASAJES AÉREOS NACIONALES.</t>
  </si>
  <si>
    <t>PASAJES AÉREOS INTERNACIONALES.</t>
  </si>
  <si>
    <t>PASAJES TERRESTRES</t>
  </si>
  <si>
    <t>PASAJES TERRESTRES NACIONALES.</t>
  </si>
  <si>
    <t>PASAJES TERRESTRES AL INTERIOR DEL DISTRITO FEDERAL</t>
  </si>
  <si>
    <t>TRASLADO TERRESTRE DE PERSONAS</t>
  </si>
  <si>
    <t>PASAJES TERRESTRES INTERNACIONALES.</t>
  </si>
  <si>
    <t>PASAJES MARITÍMOS, LACUSTRES Y FLUVIALES</t>
  </si>
  <si>
    <t>TRASLADO MARÍTIMO, LACUSTRE Y FLUVIAL DE PERSONAS</t>
  </si>
  <si>
    <t>AUTOTRANSPORTE</t>
  </si>
  <si>
    <t>VIÁTICOS EN EL PAÍS</t>
  </si>
  <si>
    <t>VIÁTICOS EN EL EXTRANJERO</t>
  </si>
  <si>
    <t>GASTOS DE INSTALACIÓN Y TRASLADO DE MENAJE</t>
  </si>
  <si>
    <t>SERVICIOS INTEGRALES DE TRASLADO Y VIÁTICOS</t>
  </si>
  <si>
    <t>OTROS SERVICIOS DE TRASLADO Y HOSPEDAJE</t>
  </si>
  <si>
    <t>SERVICIOS OFICIALES</t>
  </si>
  <si>
    <t>GASTOS DE CEREMONIAL</t>
  </si>
  <si>
    <t>GASTOS DE ORDEN SOCIAL Y CULTURAL</t>
  </si>
  <si>
    <t>ESPECTÁCULOS CULTURALES</t>
  </si>
  <si>
    <t>GASTOS DE ORDEN SOCIAL</t>
  </si>
  <si>
    <t>GASTOS DE DIFUSIÓN Y EXTENSIÓN UNIVERSITARIA</t>
  </si>
  <si>
    <t>CONGRESOS Y CONVENCIONES</t>
  </si>
  <si>
    <t>GASTOS DE ORDEN ACADÉMICO</t>
  </si>
  <si>
    <t>EXPOSICIONES</t>
  </si>
  <si>
    <t>GASTOS DE REPRESENTACIÓN</t>
  </si>
  <si>
    <t>OTROS SERVICIOS GENERALES</t>
  </si>
  <si>
    <t>SERVICIOS FUNERARIOS Y DE CEMENTERIOS</t>
  </si>
  <si>
    <t>SERVICIOS FUNERARIOS Y DE CEMENTERIOS A LOS FAMILIARES DE LOS CIVILES Y PENSIONISTAS DIRECTOS</t>
  </si>
  <si>
    <t>IMPUESTOS Y DERECHOS</t>
  </si>
  <si>
    <t>IMPUESTOS Y DERECHOS DE IMPORTACIÓN</t>
  </si>
  <si>
    <t>SENTENCIAS Y RESOLUCIONES JUDICIALES</t>
  </si>
  <si>
    <t>SENTENCIAS Y RESOLUCIONES POR AUTORIDAD COMPETENTE.</t>
  </si>
  <si>
    <t>PENAS, MULTAS, ACCESORIOS Y ACTUALIZACIONES</t>
  </si>
  <si>
    <t>OTROS GASTOS POR RESPONSABILIDADES</t>
  </si>
  <si>
    <t>GASTOS POR CONCEPTO DE RESPONSABILIDADES DEL GOBIERNO DEL DISTRITO FEDERAL</t>
  </si>
  <si>
    <t>UTILIDADES.</t>
  </si>
  <si>
    <t>IMPUESTO SOBRE NÓMINAS Y OTROS QUE SE DERIVEN DE UNA RELACIÓN LABORAL.</t>
  </si>
  <si>
    <t>IMPUESTO SOBRE NÓMINAS.</t>
  </si>
  <si>
    <t>OTROS IMPUESTOS DERIVADOS DE UNA RELACIÓN LABORAL.</t>
  </si>
  <si>
    <t>SERVICIOS PARA LA PROMOCIÓN DEPORTIVA</t>
  </si>
  <si>
    <t>SERVICIOS PARA LA PROMOCIÓN Y DIFUSIÓN DE SITIOS TURISTICOS, CULTURALES, RECREATIVOS Y DEPORTIVOS DEL DISTRITO FEDERAL</t>
  </si>
  <si>
    <t>SUBROGACIONES</t>
  </si>
  <si>
    <t>EROGACIONES DERIVADAS DE INGRESOS POR CUENTA DE TERCEROS</t>
  </si>
  <si>
    <t>TRANSFERENCIAS, ASIGNACIONES, SUBSIDIOS Y OTRAS AYUDAS</t>
  </si>
  <si>
    <t>TRANSFERENCIAS INTERNAS Y ASIGNACIONES AL SECTOR PÚBLICO</t>
  </si>
  <si>
    <t>ASIGNACIONES PRESUPUESTARIAS AL PODER EJECUTIVO</t>
  </si>
  <si>
    <t>ASIGNACIONES PRESUPUESTARIAS AL ÓRGANO EJECUTIVO DEL DISTRITO FEDERAL.</t>
  </si>
  <si>
    <t>ASIGNACIONES PRESUPUESTARIAS AL PODER LEGISLATIVO</t>
  </si>
  <si>
    <t>ASIGNACIONES PRESUPUESTARIAS AL ÓRGANO LEGISLATIVO DEL DISTRITO FEDERAL</t>
  </si>
  <si>
    <t>ASIGNACIONES PRESUPUESTARIAS AL PODER JUDICIAL</t>
  </si>
  <si>
    <t>ASIGNACIONES PRESUPUESTARIAS AL ÓRGANO SUPERIOR DE JUSTICIA DEL DISTRITO FEDERAL</t>
  </si>
  <si>
    <t>ASIGNACIONES PRESUPUESTARIAS A ÓRGANOS AUTÓNOMOS</t>
  </si>
  <si>
    <t>ASIGNACIONES PRESUPUESTARIAS A ÓRGANOS AUTÓNOMOS DEL DISTRITO FEDERAL</t>
  </si>
  <si>
    <t>TRANSFERENCIAS INTERNAS OTORGADAS A ENTIDADES PARAESTATALES NO EMPRESARIALES Y NO FINANCIERAS</t>
  </si>
  <si>
    <t>TRANSFERENCIAS OTORGADAS A ENTIDADES PARAESTATALES NO EMPRESARIALES Y NO FINANCIERAS</t>
  </si>
  <si>
    <t>APORTACIONES OTORGADAS A ENTIDADES PARAESTATALES NO EMPRESSARIALES Y NO FINANCIERAS</t>
  </si>
  <si>
    <t>TRANSFERENCIAS INTERNAS OTORGADAS A ENTIDADES PARAESTATALES EMPRESARIALES Y NO FINANCIERAS</t>
  </si>
  <si>
    <t>TRANSFERENCIAS OTORGADAS A ENTIDADES PARAESTATALES EMPRESARIALES Y NO FINANCIERAS</t>
  </si>
  <si>
    <t>APORTACIONES OTORGADAS A ENTIDADES PARAESTATALES EMPRESARIALES Y NO FINANCIERAS</t>
  </si>
  <si>
    <t>TRANSFERENCIAS INTERNAS OTORGADAS A FIDEICOMISOS PÚBLICOS EMPRESARIALES Y NO FINANCIEROS</t>
  </si>
  <si>
    <t>TRANSFERENCIAS OTORGADAS A FIDEICOMISOS PÚBLICOS EMPRESARIALES Y NO FINANCIEROS</t>
  </si>
  <si>
    <t>APORTACIONES OTORGADAS A FIDEICOMISOS PÚBLICOS EMPRESARIALES Y NO FINANCIEROS</t>
  </si>
  <si>
    <t>TRANSFERENCIAS INTERNAS OTORGADAS A INSTITUCIONES PARAESTATALES PÚBLICAS FINANCIERAS.</t>
  </si>
  <si>
    <t>TRANSFERENCIAS OTORGADAS A INSTITUCIONES PARAESTATALES PÚBLICAS FINANCIERAS</t>
  </si>
  <si>
    <t>APORTACIONES OTORGADAS A INSTITUCIONES PARAESTATALES PÚBLICAS FINANCIERAS</t>
  </si>
  <si>
    <t>TRANSFERENCIAS INTERNAS OTORGADAS A FIDEICOMISOS PÚBLICOS FINANCIEROS</t>
  </si>
  <si>
    <t>TRANSFERENCIAS OTORGADAS A FIDEICOMISOS PÚBLICOS FINANCIEROS</t>
  </si>
  <si>
    <t>APORTACIOONES OTORGADAS A FIDEICOMISOS PÚBLICOS FINANCIEROS</t>
  </si>
  <si>
    <t>TRANSFERENCIAS AL RESTO DEL SECTOR PÚBLICO</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</si>
  <si>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</si>
  <si>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</si>
  <si>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</si>
  <si>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</si>
  <si>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</si>
  <si>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</si>
  <si>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</si>
  <si>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</si>
  <si>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A LA PRESTACIÓN DE SERVICIOS PÚBLICOS</t>
  </si>
  <si>
    <t>SUBSIDIOS PARA CUBRIR DIFERENCIALES DE TASAS DE INTERÉS</t>
  </si>
  <si>
    <t>SUBSIDIOS A LA VIVIENDA</t>
  </si>
  <si>
    <t>SUBVENCIONES AL CONSUMO</t>
  </si>
  <si>
    <t>SUBSIDIOS A ENTIDADES FEDERATIVAS Y MUNICIPIOS.</t>
  </si>
  <si>
    <t>OTROS SUBSIDIOS.</t>
  </si>
  <si>
    <t>AYUDAS SOCIALES</t>
  </si>
  <si>
    <t>AYUDAS SOCIALES A PERSONAS</t>
  </si>
  <si>
    <t>PREMIOS</t>
  </si>
  <si>
    <t>AYUDAS SOCIALES A PERSONAS U HOGARES DE ESCASOS RECURSOS</t>
  </si>
  <si>
    <t>OTRAS AYUDAS SOCIALES A PERSONAS</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</si>
  <si>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</si>
  <si>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</si>
  <si>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</si>
  <si>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</si>
  <si>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</si>
  <si>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</si>
  <si>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</si>
  <si>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 Y JUBILACIONES</t>
  </si>
  <si>
    <t>PENSIONES</t>
  </si>
  <si>
    <t>JUBILACIONES</t>
  </si>
  <si>
    <t>OTRAS PENSIONES Y JUBILACIONES.</t>
  </si>
  <si>
    <t>TRANSFERENCIAS A FIDEICOMISOS, MANDATOS Y OTROS ANÁLOGOS</t>
  </si>
  <si>
    <t>TRANSFERENCIAS A FIDEICOMISOS DEL PODER EJECUTIVO</t>
  </si>
  <si>
    <t>TRANSFERENCIAS A FIDEICOMISOS DEL ÓRGANO EJECUTIVO DEL DISTRITO FEDERAL</t>
  </si>
  <si>
    <t>APORTACIONES A FIDEICOMISOS DEL ÓRGANO EJECUTIVO DEL DISTRITO FEDERAL</t>
  </si>
  <si>
    <t>TRANSFERENCIAS A FIDEICOMISOS DEL PODER LEGISLATIVO</t>
  </si>
  <si>
    <t>TRANSFERENCIAS A FIDEICOMISOS DEL ÓRGANO LEGISLATIVO DEL DISTRITO FEDERAL</t>
  </si>
  <si>
    <t>TRANSFERENCIAS A FIDEICOMISOS DEL PODER JUDICIAL</t>
  </si>
  <si>
    <t>TRANSFERENCIAS A FIDEICOMISOS DELÓRGANO SUPERIOR DE JUSTICIA DEL DISTRITO FEDERAL</t>
  </si>
  <si>
    <t>TRANSFERENCIAS A FIDEICOMISOS PÚBLICOS DE ENTIDADES PARAESTATALES NO EMPRESARIALES Y NO FINANCIERAS</t>
  </si>
  <si>
    <t>TRANSFERENCIAS A FIDEICOMISOS NO EMPRESARIALES Y NO FINANCIERAS</t>
  </si>
  <si>
    <t>APORTACIONES A FIDEICOMISOS NO EMPRESARIALES Y NO FINANCIERAS</t>
  </si>
  <si>
    <t>TRANSFERENCIAS A FIDEICOMISOS PÚBLICOS DE ENTIDADES PARAESTATALES EMPRESARIALES Y NO FINANCIERAS</t>
  </si>
  <si>
    <t>APORTACIONES A FIDEICOMISOS PÚBLICOS DE ENTIDADES PARAESTATALES EMPRESARIALES Y NO FINANCIERAS</t>
  </si>
  <si>
    <t>TRANSFERENCIAS A FIDEICOMISOS DE INSTITUCIONES PÚBLICAS FINANCIERAS</t>
  </si>
  <si>
    <t>TRANSFERENCIAS A LA SEGURIDAD SOCIAL.</t>
  </si>
  <si>
    <t>TRANSFERENCIAS POR OBLIGACIÓN DE LEY.</t>
  </si>
  <si>
    <t>DONATIVOS.</t>
  </si>
  <si>
    <t>DONATIVOS A INSTITUCIONES SIN FINES DE LUCRO.</t>
  </si>
  <si>
    <t>DONATIVOS A ENTIDADES FEDERATIVAS.</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</si>
  <si>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</si>
  <si>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</si>
  <si>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</si>
  <si>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</si>
  <si>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</si>
  <si>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</si>
  <si>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</si>
  <si>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BIENES MUEBLES, INMUEBLES E INTANGIBLES</t>
  </si>
  <si>
    <t>MOBILIARIO Y EQUIPO DE ADMINISTRACIÓN</t>
  </si>
  <si>
    <t>GENÉRICA MUEBLES DE OFICINA Y ESTANTERÍA.</t>
  </si>
  <si>
    <t>MUEBLES DE OFICINA Y ESTANTERÍA.</t>
  </si>
  <si>
    <t>GENÉRICA MUEBLES, EXCEPTO DE OFICINA Y ESTANTERÍA.</t>
  </si>
  <si>
    <t>MUEBLES, EXCEPTO DE OFICINA Y ESTANTERÍA.</t>
  </si>
  <si>
    <t>GENÉRICA BIENES ARTÍSTICOS, CULTURALES Y CIENTÍFICOS.</t>
  </si>
  <si>
    <t>BIENES ARTÍSTICOS, CULTURALES Y CIENTÍFICOS.</t>
  </si>
  <si>
    <t>GENÉRICA OBJETOS DE VALOR.</t>
  </si>
  <si>
    <t>OBJETOS DE VALOR.</t>
  </si>
  <si>
    <t>GENÉRICA EQUIPO DE CÓMPUTO Y DE TECNOLOGÍAS DE LA INFORMACIÓN.</t>
  </si>
  <si>
    <t>EQUIPO DE CÓMPUTO Y DE TECNOLOGÍAS DE LA INFORMACIÓN.</t>
  </si>
  <si>
    <t>GENÉRICA OTROS MOBILIARIOS Y EQUIPOS DE ADMINISTRACIÓN.</t>
  </si>
  <si>
    <t>OTROS MOBILIARIOS Y EQUIPOS DE ADMINISTRACIÓN.</t>
  </si>
  <si>
    <t>MOBILIARIO Y EQUIPO EDUCACIONAL Y RECREATIVO</t>
  </si>
  <si>
    <t>GENÉRICA EQUIPOS Y APARATOS AUDIOVISUALES.</t>
  </si>
  <si>
    <t>EQUIPOS Y APARATOS AUDIOVISUALES.</t>
  </si>
  <si>
    <t>GENÉRICA APARATOS DEPORTIVOS.</t>
  </si>
  <si>
    <t>APARATOS DEPORTIVOS.</t>
  </si>
  <si>
    <t>GENÉRICA CÁMARAS FOTOGRÁFICAS Y DE VIDEO.</t>
  </si>
  <si>
    <t>CÁMARAS FOTOGRÁFICAS Y DE VIDEO.</t>
  </si>
  <si>
    <t>GENÉRICA OTRO MOBILIARIO Y EQUIPO EDUCACIONAL Y RECREATIVO.</t>
  </si>
  <si>
    <t>OTRO MOBILIARIO Y EQUIPO EDUCACIONAL Y RECREATIVO.</t>
  </si>
  <si>
    <t>EQUIPO E INSTRUMENTAL MÉDICO Y DE LABORATORIO</t>
  </si>
  <si>
    <t>GENÉRICA EQUIPO MÉDICO Y DE LABORATORIO</t>
  </si>
  <si>
    <t>EQUIPO MÉDICO Y DE LABORATORIO</t>
  </si>
  <si>
    <t>GENÉRICA INSTRUMENTAL MÉDICO Y DE LABORATORIO</t>
  </si>
  <si>
    <t>INSTRUMENTAL MÉDICO Y DE LABORATORIO</t>
  </si>
  <si>
    <t>VEHÍCULOS Y EQUIPO DE TRANSPORTE</t>
  </si>
  <si>
    <t>VEHÍCULOS Y EQUIPO TERRESTRE.</t>
  </si>
  <si>
    <t>VEHÍCULOS Y EQUIPO TERRESTRE PARA LA EJECUCIÓN DE PROGRAMAS DE SEGURIDAD PÚBLICA Y ATENCIÓN DE DESASTRES NATURALES</t>
  </si>
  <si>
    <t>VEHÍCULOS Y EQUIPO TERRESTRE DESTINADOS A SERVICIOS PÚBLICOS Y LA OPERACIÓN DE PROGRAMAS PÚBLICOS.</t>
  </si>
  <si>
    <t>VEHÍCULOS Y EQUIPO TERRESTRE DESTINADOS A SERVIDORES PÚBLICOS Y SERVICIOS ADMINISTRATIVOS.</t>
  </si>
  <si>
    <t>GENÉRICA CARROCERIAS Y REMOLQUES</t>
  </si>
  <si>
    <t>CARROCERÍAS Y REMOLQUES PARA LA EJECUCIÓN DE PROGRAMAS DE SEGURIDAD PÚBLICA Y ATENCIÓN DE DESASTRES NATURALES.</t>
  </si>
  <si>
    <t>CARROCERIAS Y REMOLQUES DESTINADOS A SERVICIOS PÚBLICOS Y LA OPERACIÓN DE PROGRAMAS PÚBLICOS.</t>
  </si>
  <si>
    <t xml:space="preserve">CARROCERIAS Y REMOLQUES DESTINADOS A SERVIDORES PÚBLICOS Y SERVICIOS ADMINISTRATIVOS. </t>
  </si>
  <si>
    <t>GENÉRICA EQUIPO AEROESPACIAL</t>
  </si>
  <si>
    <t>EQUIPO AEROESPACIAL</t>
  </si>
  <si>
    <t>GENÉRICA EQUIPO FERROVIARIO</t>
  </si>
  <si>
    <t>EQUIPO FERROVIARIO</t>
  </si>
  <si>
    <t>GENÉRICA EMBARCACIONES</t>
  </si>
  <si>
    <t>EMBARCACIONES</t>
  </si>
  <si>
    <t>GENÉRICA OTROS EQUIPOS DE TRANSPORTE</t>
  </si>
  <si>
    <t>OTROS EQUIPOS DE TRANSPORTE</t>
  </si>
  <si>
    <t>EQUIPO DE DEFENSA Y SEGURIDAD</t>
  </si>
  <si>
    <t>GENÉRICA EQUIPO DE DEFENSA Y SEGURIDAD</t>
  </si>
  <si>
    <t>MAQUINARIA, OTROS EQUIPOS Y HERRAMIENTAS</t>
  </si>
  <si>
    <t>GENÉRICA MAQUINARIA Y EQUIPO AGROPECUARIO</t>
  </si>
  <si>
    <t>MAQUINARIA Y EQUIPO AGROPECUARIO</t>
  </si>
  <si>
    <t>GENÉRICA MAQUINARIA Y EQUIPO INDUSTRIAL</t>
  </si>
  <si>
    <t>MAQUINARIA Y EQUIPO INDUSTRIAL</t>
  </si>
  <si>
    <t>GENÉRICA MAQUINARIA Y EQUIPO DE CONSTRUCCIÓN</t>
  </si>
  <si>
    <t>MAQUINARIA Y EQUIPO DE CONSTRUCCIÓN</t>
  </si>
  <si>
    <t>GENÉRICA SISTEMAS DE AIRE ACONDICIONADO, CALEFACCIÓN Y DE REFRIGERACIÓN INDUSTRIAL Y COMERCIAL</t>
  </si>
  <si>
    <t>SISTEMAS DE AIRE ACONDICIONADO, CALEFACCIÓN Y DE REFRIGERACIÓN INDUSTRIAL Y COMERCIAL</t>
  </si>
  <si>
    <t>GENÉRICA EQUIPO DE COMUNICACIÓN Y TELECOMUNICACIÓN</t>
  </si>
  <si>
    <t>EQUIPO DE COMUNICACIÓN Y TELECOMUNICACIÓN</t>
  </si>
  <si>
    <t>GENÉRICA EQUIPOS DE GENERACIÓN ELÉCTRICA, APARATOS Y ACCESORIOS ELÉCTRICOS</t>
  </si>
  <si>
    <t>EQUIPOS DE GENERACIÓN ELÉCTRICA, APARATOS Y ACCESORIOS ELÉCTRICOS</t>
  </si>
  <si>
    <t>GENÉRICA HERRAMIENTAS Y MÁQUINAS-HERRAMIENTA</t>
  </si>
  <si>
    <t>HERRAMIENTAS Y MÁQUINAS-HERRAMIENTA</t>
  </si>
  <si>
    <t>GENÉRICA OTROS EQUIPOS</t>
  </si>
  <si>
    <t>OTROS EQUIPOS</t>
  </si>
  <si>
    <t>ACTIVOS BIOLÓGICOS</t>
  </si>
  <si>
    <t>GENÉRICA BOVINOS</t>
  </si>
  <si>
    <t>BOVINOS</t>
  </si>
  <si>
    <t>GENÉRICA PORCINOS</t>
  </si>
  <si>
    <t>PORCINOS</t>
  </si>
  <si>
    <t>GENÉRICA AVES</t>
  </si>
  <si>
    <t>AVES</t>
  </si>
  <si>
    <t>GENÉRICA OVINOS Y CAPRINOS</t>
  </si>
  <si>
    <t>OVINOS Y CAPRINOS</t>
  </si>
  <si>
    <t>GENÉRICA PECES Y ACUICULTURA</t>
  </si>
  <si>
    <t>PECES Y ACUICULTURA</t>
  </si>
  <si>
    <t>GENÉRICA EQUINOS</t>
  </si>
  <si>
    <t>EQUINOS</t>
  </si>
  <si>
    <t>GENÉRICA ESPECIES MENORES Y DE ZOOLÓGICO</t>
  </si>
  <si>
    <t>ESPECIES MENORES Y DE ZOOLÓGICO</t>
  </si>
  <si>
    <t>GENÉRICA ÁRBOLES Y PLANTAS</t>
  </si>
  <si>
    <t>ÁRBOLES Y PLANTAS</t>
  </si>
  <si>
    <t>GENÉRICA OTROS ACTIVOS BIOLÓGICOS</t>
  </si>
  <si>
    <t>OTROS ACTIVOS BIOLÓGICOS</t>
  </si>
  <si>
    <t>BIENES INMUEBLES</t>
  </si>
  <si>
    <t>GENÉRICA TERRENOS</t>
  </si>
  <si>
    <t>ADQUISICIÓN DE TERRENOS</t>
  </si>
  <si>
    <t>ADJUDICACIONES, EXPROPIACIONES E INDEMNIZACIONES DE TERRENOS</t>
  </si>
  <si>
    <t>GENÉRICA VIVIENDAS</t>
  </si>
  <si>
    <t>ADQUISICIÓN DE VIVIENDAS</t>
  </si>
  <si>
    <t>ADJUDICACIONES, EXPROPIACIONES E INDEMNIZACIONES DE VIVIENDAS</t>
  </si>
  <si>
    <t>GENÉRICA EDIFICIOS NO RESIDENCIALES</t>
  </si>
  <si>
    <t>ADQUISICIÓN DE EDIFICIOS NO RESIDENCIALES</t>
  </si>
  <si>
    <t>ADJUDICACIONES, EXPROPIACIONES E INDEMNIZACIONES DE EDIFICIOS NO RESIDENCIALES</t>
  </si>
  <si>
    <t>GENÉRICA OTROS BIENES INMUEBLES</t>
  </si>
  <si>
    <t>ADQUISICIÓN DE OTROS BIENES INMUEBLES</t>
  </si>
  <si>
    <t>ADJUDICACIONES, EXPROPIACIONES E INDEMNIZACIONES DE OTROS BIENES INMUEBLES</t>
  </si>
  <si>
    <t>ACTIVOS INTANGIBLES</t>
  </si>
  <si>
    <t>GENÉRICA SOFTWARE</t>
  </si>
  <si>
    <t>SOFTWARE</t>
  </si>
  <si>
    <t>GENÉRICA PATENTES</t>
  </si>
  <si>
    <t>PATENTES</t>
  </si>
  <si>
    <t>GENÉRICA MARCAS</t>
  </si>
  <si>
    <t>MARCAS</t>
  </si>
  <si>
    <t>GENÉRICA DERECHOS</t>
  </si>
  <si>
    <t>DERECHOS</t>
  </si>
  <si>
    <t>GENÉRICA CONCESIONES</t>
  </si>
  <si>
    <t>CONCESIONES</t>
  </si>
  <si>
    <t>GENÉRICA FRANQUICIAS</t>
  </si>
  <si>
    <t>FRANQUICIAS</t>
  </si>
  <si>
    <t>GENÉRICA LICENCIAS INFORMÁTICAS E INTELECTUALES</t>
  </si>
  <si>
    <t>LICENCIAS INFORMÁTICAS E INTELECTUALES</t>
  </si>
  <si>
    <t>GENÉRICA LICENCIAS INDUSTRIALES, COMERCIALES Y OTRAS</t>
  </si>
  <si>
    <t>LICENCIAS INDUSTRIALES, COMERCIALES Y OTRAS</t>
  </si>
  <si>
    <t>GENÉRICA OTROS ACTIVOS INTANGIBLES</t>
  </si>
  <si>
    <t>OTROS ACTIVOS INTANGIBLES</t>
  </si>
  <si>
    <t>INVERSIÓN PÚBLICA</t>
  </si>
  <si>
    <t>OBRA PÚBLICA EN BIENES DE DOMINIO PÚBLICO</t>
  </si>
  <si>
    <t>GENÉRICA EDIFICACIÓN HABITACIONAL</t>
  </si>
  <si>
    <t>EDIFICACIÓN HABITACIONAL</t>
  </si>
  <si>
    <t>GENÉRICA EDIFICACIÓN NO HABITACIONAL</t>
  </si>
  <si>
    <t>EDIFICACIÓN NO HABITACIONAL</t>
  </si>
  <si>
    <t>GENÉRICA CONSTRUCCIÓN DE OBRAS PARA EL ABASTECIMIENTO DE AGUA, PETRÓLEO, GAS, ELECTRICIDAD Y TELECOMUNICACIONES</t>
  </si>
  <si>
    <t>CONSTRUCCIÓN DE OBRAS PARA EL ABASTECIMIENTO DE AGUA, PETRÓLEO, GAS, ELECTRICIDAD Y TELECOMUNICACIONES</t>
  </si>
  <si>
    <t>GENÉRICA DIVISIÓN DE TERRENOS Y CONSTRUCCIÓN DE OBRAS DE URBANIZACIÓN</t>
  </si>
  <si>
    <t>DIVISIÓN DE TERRENOS Y CONSTRUCCIÓN DE OBRAS DE URBANIZACIÓN</t>
  </si>
  <si>
    <t>GENÉRICA CONSTRUCCIÓN DE VÍAS DE COMUNICACIÓN</t>
  </si>
  <si>
    <t>CONSTRUCCIÓN DE VÍAS DE COMUNICACIÓN</t>
  </si>
  <si>
    <t>GENÉRICA OTRAS CONSTRUCCIONES DE INGENIERÍA CIVIL U OBRA PESADA</t>
  </si>
  <si>
    <t>OTRAS CONSTRUCCIONES DE INGENIERÍA CIVIL U OBRA PESADA</t>
  </si>
  <si>
    <t>GENÉRICA INSTALACIONES Y EQUIPAMIENTO EN CONSTRUCCIONES</t>
  </si>
  <si>
    <t>INSTALACIONES Y EQUIPAMIENTO EN CONSTRUCCIONES</t>
  </si>
  <si>
    <t>GENÉRICA TRABAJOS DE ACABADOS EN EDIFICACIONES Y OTROS TRABAJOS ESPECIALIZADOS</t>
  </si>
  <si>
    <t>TRABAJOS DE ACABADOS EN EDIFICACIONES Y OTROS TRABAJOS ESPECIALIZADOS</t>
  </si>
  <si>
    <t>OBRA PÚBLICA EN BIENES PROPIOS</t>
  </si>
  <si>
    <t>PROYECTOS PRODUCTIVOS Y ACCIONES DE FOMENTO</t>
  </si>
  <si>
    <t>GENÉRICA ESTUDIOS, FORMULACIÓN Y EVALUACIÓN DE PROYECTOS PRODUCTIVOS NO INCLUIDOS EN CONCEPTOS ANTERIORES DE ESTE CAPÍTULO</t>
  </si>
  <si>
    <t>ESTUDIOS, FORMULACIÓN Y EVALUACIÓN DE PROYECTOS PRODUCTIVOS NO INCLUIDOS EN CONCEPTOS ANTERIORES DE ESTE CAPÍTULO</t>
  </si>
  <si>
    <t>GENÉRICA EJECUCIÓN DE PROYECTOS PRODUCTIVOS NO INCLUIDOS EN CONCEPTOS ANTERIORES DE ESTE CAPÍTULO</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</si>
  <si>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</si>
  <si>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</si>
  <si>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</si>
  <si>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</si>
  <si>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OTROS CRÉDITOS OTORGADOS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</si>
  <si>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</si>
  <si>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</si>
  <si>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</si>
  <si>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</si>
  <si>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</si>
  <si>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</si>
  <si>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</si>
  <si>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</si>
  <si>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</si>
  <si>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</si>
  <si>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</si>
  <si>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</si>
  <si>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</si>
  <si>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</si>
  <si>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</si>
  <si>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</si>
  <si>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</si>
  <si>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</si>
  <si>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</si>
  <si>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</si>
  <si>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</si>
  <si>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</si>
  <si>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</si>
  <si>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</si>
  <si>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</si>
  <si>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</si>
  <si>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</si>
  <si>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</si>
  <si>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</si>
  <si>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</si>
  <si>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</si>
  <si>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</si>
  <si>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</si>
  <si>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</si>
  <si>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</si>
  <si>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</si>
  <si>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</si>
  <si>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</si>
  <si>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</si>
  <si>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FIDEICOMISOS DE EMPRESAS PRIVADAS Y PARTICULARES</t>
  </si>
  <si>
    <t>OTRAS INVERSIONES FINANCIERAS</t>
  </si>
  <si>
    <t>DEPÓSITOS A LARGO PLAZO EN MONEDA NACIONAL.</t>
  </si>
  <si>
    <t>EROGACIONES RECUPERABLES POR CONCEPTO DE RESERVA.</t>
  </si>
  <si>
    <t>DEPÓSITOS A LARGO PLAZO EN MONEDA EXTRANJERA</t>
  </si>
  <si>
    <t>PROVISIONES PARA CONTINGENCIAS Y OTRAS EROGACIONES ESPECIALES</t>
  </si>
  <si>
    <t>CONTINGENCIAS POR FENÓMENOS NATURALES</t>
  </si>
  <si>
    <t>CONTINGENCIAS SOCIOECONÓMICAS</t>
  </si>
  <si>
    <t>OTRAS EROGACIONES ESPECIALES</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</si>
  <si>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</si>
  <si>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</si>
  <si>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</si>
  <si>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</si>
  <si>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</si>
  <si>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</si>
  <si>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</si>
  <si>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</si>
  <si>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</si>
  <si>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</si>
  <si>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</si>
  <si>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</si>
  <si>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</si>
  <si>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</si>
  <si>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</si>
  <si>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</si>
  <si>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</si>
  <si>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</si>
  <si>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PÚBLICA</t>
  </si>
  <si>
    <t>AMORTIZACIÓN DE LA DEUDA PÚBLICA</t>
  </si>
  <si>
    <t>AMORTIZACIÓN DE LA DEUDA INTERNA CON INSTITUCIONES DE CRÉDITO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</si>
  <si>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</si>
  <si>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</si>
  <si>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</si>
  <si>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</si>
  <si>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</si>
  <si>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</si>
  <si>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</si>
  <si>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</si>
  <si>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</si>
  <si>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</si>
  <si>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</si>
  <si>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</si>
  <si>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</si>
  <si>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</si>
  <si>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</si>
  <si>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</si>
  <si>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</si>
  <si>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</si>
  <si>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</si>
  <si>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</si>
  <si>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</si>
  <si>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</si>
  <si>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</si>
  <si>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</si>
  <si>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</si>
  <si>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</si>
  <si>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</si>
  <si>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</si>
  <si>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</si>
  <si>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DEVOLUCIÓN DE INGRESOS PERCIBIDOS INDEBIDAMENTE EN EJERCICIOS FISCALES ANTERIORES</t>
  </si>
  <si>
    <t>PARTIDA GENERICA</t>
  </si>
  <si>
    <t>AMPLIAR FORMULA</t>
  </si>
  <si>
    <t>CAPÍTULO</t>
  </si>
  <si>
    <r>
      <t xml:space="preserve">Clave, denominación y presupuesto del </t>
    </r>
    <r>
      <rPr>
        <b/>
        <sz val="11"/>
        <color indexed="8"/>
        <rFont val="Gotham Rounded Book"/>
        <family val="3"/>
      </rPr>
      <t>capítulo con base en la clasificación económica del gasto</t>
    </r>
  </si>
  <si>
    <r>
      <t xml:space="preserve">Clave, denominación y presupuesto del </t>
    </r>
    <r>
      <rPr>
        <b/>
        <sz val="11"/>
        <color indexed="8"/>
        <rFont val="Gotham Rounded Book"/>
        <family val="3"/>
      </rPr>
      <t>concepto con base en la clasificación económica del gasto</t>
    </r>
  </si>
  <si>
    <r>
      <t xml:space="preserve">Clave, denominación y presupuesto de las </t>
    </r>
    <r>
      <rPr>
        <b/>
        <sz val="11"/>
        <color indexed="8"/>
        <rFont val="Gotham Rounded Book"/>
        <family val="3"/>
      </rPr>
      <t>partidas, con base en la clasificación económica del gasto</t>
    </r>
  </si>
  <si>
    <t>SIN VARIACIÓN</t>
  </si>
  <si>
    <t>PARTIDA</t>
  </si>
  <si>
    <t xml:space="preserve">Suma de ORIGINAL </t>
  </si>
  <si>
    <t>Suma de EJERCICIO AL PERIODO</t>
  </si>
  <si>
    <t>A</t>
  </si>
  <si>
    <t>Enero-Junio</t>
  </si>
  <si>
    <t>Fecha de actualización: 30/06/2019</t>
  </si>
  <si>
    <t>Fecha de validación:  30/06/2019</t>
  </si>
  <si>
    <t>Se encuantra en proceso de revisión y actualización por parte de la Secretaría de Finanzas</t>
  </si>
  <si>
    <t>La variación se debió al efecto neto de la adición y ampliación con recursos remanentes del FIMETRO para la adquisición de diversas refacciones y suministros que permitan fortalecer el cumplimiento del proyecto "Reparar 105 trenes que están fuera de servicio", así como la ampliación de recursos para la adquisición de equipo de conectividad, cámaras moviles con procesamiento de señal digital, servicio de comedores y agua purificada; así como la reasignación de los recursos de financiamiento de este capítulo de gasto a otros proyectos de adquisición de Escaleras electromecánicas, máquinas recargadoras y Sistemas de ventilación de línea 7 en el capítulo 5000.</t>
  </si>
  <si>
    <t>La variación se debe  al efecto neto entre las reducciones de las partidas 3112 "Servicio de energía eléctrica" para adquirir diversos bienes que permitirá realizar los mantenimientos ordinarios en las instalaciones de la red del Sistema de Transporte Colectivo; 3552 "Reparación, mantenimiento y conservación de equipo de transporte destinados a servicios públicos y operación de programas públicos" de los proyectos de FIMETRO para destinarlos a la adquisición de diversas refacciones y suministros para el mantenimiento mayor del material rodante del Organismo, la partida 3391 "Servicios profesionales, científicos, técnicos integrales y otros", para destinarlos al capítulo 6000 correspondiente a los proyectos de obras que consisten en la realización de estudios para la instalación de monitoreo e instrumentación sistemática, a la sustitución y reparación de rejillas en estrcuturas de ventilación, así como a obras de limpieza y desazolve de drenajes; así como  3331 "Servicios de consultoría administrativa, procesos, técnica y en tecnologías de la información" para el servicio de consultoría de la Subestación Buen Tono y de la 3571 "Instalación, reparación y mantenimiento de maquinaria, otros equipos y herramienta" para llevar a cabo la contratación de los servicios de mantenimiento de las escaleras electromecánicas, aceras móviles, salvaescaleras y elevadores instalados en las diferentes líneas del Organismo, la partida 3921 "Impuestos y derechos" con recursos federales para gastos legales correspondientes a la ampliación de las líneas 9 y 12 y 3993 "subrogaciones" por diversos conceptos de servicio médico.</t>
  </si>
  <si>
    <r>
      <t xml:space="preserve">La variación se debió principalmente al efecto neto entre la </t>
    </r>
    <r>
      <rPr>
        <sz val="11"/>
        <color theme="1"/>
        <rFont val="Calibri"/>
        <family val="2"/>
        <scheme val="minor"/>
      </rPr>
      <t xml:space="preserve">ampliaciones con recursos de crédito para los proyectos de adquisición de Escaleras electromecánicas, Máquinas recargadoras y Sistemas de ventilación de línea 7, así como la ampliación con recursos federales para la adquisición de terrenos correspondiente a la ampliación de las lineas 9 y 12 y la ampliación con remanentes del FIMETRO para la adquisición del sistema de videovigilancia para línea 1 del STC, así como la </t>
    </r>
    <r>
      <rPr>
        <sz val="11"/>
        <color rgb="FF000000"/>
        <rFont val="Calibri"/>
        <family val="2"/>
        <scheme val="minor"/>
      </rPr>
      <t xml:space="preserve">reducción de recursos de este capítulo de gasto para dotar de recursos a los capitulos 2000 "Materiales y Suministros" y 3000 "Servicios Generales" para la adquisición de diversas refacciones y suministros para el mantenimiento mayor del material rodante del Organismo que permitan fortalecer el cumplimiento del proyecto "Reparar 105 trenes que están fuera de servicio" y la reducción de recursos de crédito para el proyecto de </t>
    </r>
    <r>
      <rPr>
        <sz val="11"/>
        <color theme="1"/>
        <rFont val="Calibri"/>
        <family val="2"/>
        <scheme val="minor"/>
      </rPr>
      <t>obra para la renovación de la infraestructura en la Línea 7 del STC</t>
    </r>
    <r>
      <rPr>
        <sz val="11"/>
        <color rgb="FF000000"/>
        <rFont val="Calibri"/>
        <family val="2"/>
        <scheme val="minor"/>
      </rPr>
      <t>.</t>
    </r>
  </si>
  <si>
    <t>La variación se debe principalmente al efecto neto entre la ampliación de recursos de crédito para el proyecto de obra para la renovación de la infraestructura en la Línea 7 del STC, así como para la renovación de la Nave de Mantenimiento Menor y Mayor del Taller Zaragoza del Organismo con recursos de remanentes de ejercicios anteriores del FIMETRO, así como la ampliación de los proyectos de Obras de sustitución y reparación de rejillas en estructuras de ventilación, así como de limpieza, desazolve de drenajes, cárcamos en estaciones, interestaciones y talleres de la Red y Obras de renovación de alumbrado en accesos de estaciones del STC y la  reducción de recursos de financiamiento que fueron reclasificados para proyectos de adquisición de Escaleras electromecánicas, máquinas recargadoras y sistema de ventilación para línea 7.</t>
  </si>
  <si>
    <t>La variación se debe principalmente a la reducción compensada para dotar de recursos al capítulo 3000 "Servicios Generales"para la contratación de servicios de reparación y mantenimiento de los sistemas de transportación vertical, tales como escaleras electromecánicas, aceras móviles, salvaescaleras y elevadores instalados en las diferentes líneas del Organismo.</t>
  </si>
  <si>
    <t>El área responsable de la Unidad de Tranparencia será la encargada de generar el hipervínculo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</si>
</sst>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Red]\-#,##0.00\ "/>
  </numFmts>
  <fonts count="16" x14ac:knownFonts="1">
    <font>
      <sz val="11"/>
      <color theme="1"/>
      <name val="Calibri"/>
      <family val="2"/>
      <scheme val="minor"/>
    </font>
    <font>
      <sz val="11"/>
      <color theme="1"/>
      <name val="Calibri"/>
      <family val="2"/>
      <scheme val="minor"/>
    </font>
    <font>
      <u/>
      <sz val="10"/>
      <color theme="10"/>
      <name val="Calibri"/>
      <family val="2"/>
      <scheme val="minor"/>
    </font>
    <font>
      <sz val="10"/>
      <name val="Arial"/>
      <family val="2"/>
    </font>
    <font>
      <u/>
      <sz val="11"/>
      <color theme="10"/>
      <name val="Calibri"/>
      <family val="2"/>
      <scheme val="minor"/>
    </font>
    <font>
      <b/>
      <sz val="13"/>
      <color theme="0"/>
      <name val="Calibri"/>
      <family val="2"/>
      <scheme val="minor"/>
    </font>
    <font>
      <sz val="9"/>
      <color theme="1"/>
      <name val="Gotham Rounded Book"/>
      <family val="3"/>
    </font>
    <font>
      <b/>
      <sz val="9"/>
      <color theme="1"/>
      <name val="Gotham Rounded Book"/>
      <family val="3"/>
    </font>
    <font>
      <b/>
      <sz val="11"/>
      <color theme="1"/>
      <name val="Gotham Rounded Book"/>
      <family val="3"/>
    </font>
    <font>
      <u/>
      <sz val="9"/>
      <color theme="10"/>
      <name val="Gotham Rounded Book"/>
      <family val="3"/>
    </font>
    <font>
      <b/>
      <sz val="11"/>
      <color indexed="8"/>
      <name val="Gotham Rounded Book"/>
      <family val="3"/>
    </font>
    <font>
      <sz val="11"/>
      <color theme="0"/>
      <name val="Calibri"/>
      <family val="2"/>
      <scheme val="minor"/>
    </font>
    <font>
      <b/>
      <sz val="11"/>
      <color theme="0"/>
      <name val="Arial"/>
      <family val="2"/>
    </font>
    <font>
      <sz val="11"/>
      <color theme="0"/>
      <name val="Arial"/>
      <family val="2"/>
    </font>
    <font>
      <b/>
      <sz val="11"/>
      <color theme="0"/>
      <name val="Calibri"/>
      <family val="2"/>
      <scheme val="minor"/>
    </font>
    <font>
      <sz val="11"/>
      <color rgb="FF000000"/>
      <name val="Calibri"/>
      <family val="2"/>
      <scheme val="minor"/>
    </font>
  </fonts>
  <fills count="22">
    <fill>
      <patternFill patternType="none"/>
    </fill>
    <fill>
      <patternFill patternType="gray125"/>
    </fill>
    <fill>
      <patternFill patternType="solid">
        <fgColor theme="0"/>
        <bgColor indexed="64"/>
      </patternFill>
    </fill>
    <fill>
      <patternFill patternType="solid">
        <fgColor theme="0" tint="-0.14999847407452621"/>
        <bgColor indexed="64"/>
      </patternFill>
    </fill>
    <fill>
      <gradientFill type="path" left="0.5" right="0.5" top="0.5" bottom="0.5">
        <stop position="0">
          <color theme="0"/>
        </stop>
        <stop position="1">
          <color rgb="FF9933FF"/>
        </stop>
      </gradientFill>
    </fill>
    <fill>
      <gradientFill type="path" left="0.5" right="0.5" top="0.5" bottom="0.5">
        <stop position="0">
          <color theme="0"/>
        </stop>
        <stop position="1">
          <color rgb="FFFFFF00"/>
        </stop>
      </gradientFill>
    </fill>
    <fill>
      <gradientFill type="path" left="0.5" right="0.5" top="0.5" bottom="0.5">
        <stop position="0">
          <color theme="0"/>
        </stop>
        <stop position="1">
          <color rgb="FF66FFFF"/>
        </stop>
      </gradientFill>
    </fill>
    <fill>
      <gradientFill type="path" left="0.5" right="0.5" top="0.5" bottom="0.5">
        <stop position="0">
          <color rgb="FFFF0000"/>
        </stop>
        <stop position="1">
          <color theme="0"/>
        </stop>
      </gradientFill>
    </fill>
    <fill>
      <gradientFill type="path">
        <stop position="0">
          <color theme="0"/>
        </stop>
        <stop position="1">
          <color theme="4"/>
        </stop>
      </gradientFill>
    </fill>
    <fill>
      <gradientFill degree="90">
        <stop position="0">
          <color theme="0"/>
        </stop>
        <stop position="1">
          <color rgb="FF92D050"/>
        </stop>
      </gradientFill>
    </fill>
    <fill>
      <gradientFill type="path" left="0.5" right="0.5" top="0.5" bottom="0.5">
        <stop position="0">
          <color theme="0"/>
        </stop>
        <stop position="1">
          <color theme="0" tint="-0.34900967436750391"/>
        </stop>
      </gradientFill>
    </fill>
    <fill>
      <gradientFill type="path" left="0.5" right="0.5" top="0.5" bottom="0.5">
        <stop position="0">
          <color theme="0"/>
        </stop>
        <stop position="1">
          <color rgb="FF0000FF"/>
        </stop>
      </gradientFill>
    </fill>
    <fill>
      <gradientFill type="path" left="0.5" right="0.5" top="0.5" bottom="0.5">
        <stop position="0">
          <color theme="0"/>
        </stop>
        <stop position="1">
          <color rgb="FF99FF33"/>
        </stop>
      </gradientFill>
    </fill>
    <fill>
      <gradientFill type="path" left="0.5" right="0.5" top="0.5" bottom="0.5">
        <stop position="0">
          <color theme="0"/>
        </stop>
        <stop position="1">
          <color rgb="FFFF3399"/>
        </stop>
      </gradientFill>
    </fill>
    <fill>
      <gradientFill type="path" left="0.5" right="0.5" top="0.5" bottom="0.5">
        <stop position="0">
          <color theme="0"/>
        </stop>
        <stop position="1">
          <color rgb="FF3399FF"/>
        </stop>
      </gradientFill>
    </fill>
    <fill>
      <gradientFill type="path" left="0.5" right="0.5" top="0.5" bottom="0.5">
        <stop position="0">
          <color rgb="FFFF99FF"/>
        </stop>
        <stop position="1">
          <color theme="0"/>
        </stop>
      </gradientFill>
    </fill>
    <fill>
      <gradientFill type="path" left="0.5" right="0.5" top="0.5" bottom="0.5">
        <stop position="0">
          <color theme="0"/>
        </stop>
        <stop position="1">
          <color rgb="FF6666FF"/>
        </stop>
      </gradientFill>
    </fill>
    <fill>
      <gradientFill type="path" left="0.5" right="0.5" top="0.5" bottom="0.5">
        <stop position="0">
          <color theme="0"/>
        </stop>
        <stop position="1">
          <color rgb="FFFF66FF"/>
        </stop>
      </gradientFill>
    </fill>
    <fill>
      <patternFill patternType="solid">
        <fgColor rgb="FFCCFFFF"/>
        <bgColor indexed="64"/>
      </patternFill>
    </fill>
    <fill>
      <patternFill patternType="solid">
        <fgColor rgb="FFFF0000"/>
        <bgColor indexed="64"/>
      </patternFill>
    </fill>
    <fill>
      <patternFill patternType="solid">
        <fgColor theme="1"/>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xf numFmtId="0" fontId="4" fillId="0" borderId="0" applyNumberFormat="0" applyFill="0" applyBorder="0" applyAlignment="0" applyProtection="0"/>
    <xf numFmtId="0" fontId="3" fillId="0" borderId="0"/>
  </cellStyleXfs>
  <cellXfs count="119">
    <xf numFmtId="0" fontId="0" fillId="0" borderId="0" xfId="0"/>
    <xf numFmtId="0" fontId="5" fillId="20" borderId="0" xfId="0" applyFont="1" applyFill="1" applyAlignment="1">
      <alignment horizontal="center"/>
    </xf>
    <xf numFmtId="0" fontId="6" fillId="0" borderId="1" xfId="0" applyFont="1" applyBorder="1" applyAlignment="1">
      <alignment horizontal="center" vertical="center"/>
    </xf>
    <xf numFmtId="43" fontId="6" fillId="0" borderId="1" xfId="1" applyFont="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43" fontId="6" fillId="2" borderId="1" xfId="1" applyFont="1" applyFill="1" applyBorder="1" applyAlignment="1">
      <alignment horizontal="center" vertical="center"/>
    </xf>
    <xf numFmtId="43" fontId="8" fillId="3" borderId="1" xfId="1" applyFont="1" applyFill="1" applyBorder="1" applyAlignment="1">
      <alignment horizontal="center" vertical="top" wrapText="1"/>
    </xf>
    <xf numFmtId="0" fontId="6" fillId="2" borderId="1" xfId="0" applyFont="1" applyFill="1" applyBorder="1" applyAlignment="1">
      <alignment vertical="center" wrapText="1"/>
    </xf>
    <xf numFmtId="0" fontId="11" fillId="19" borderId="0" xfId="0" applyFont="1" applyFill="1"/>
    <xf numFmtId="0" fontId="11" fillId="0" borderId="0" xfId="0" applyFont="1"/>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0" borderId="0" xfId="0" applyFont="1" applyFill="1" applyAlignment="1">
      <alignment horizontal="center"/>
    </xf>
    <xf numFmtId="0" fontId="12" fillId="0" borderId="0" xfId="0" applyFont="1" applyAlignment="1">
      <alignment horizontal="center"/>
    </xf>
    <xf numFmtId="0" fontId="13" fillId="0" borderId="0" xfId="0" applyFont="1" applyAlignment="1">
      <alignment horizontal="center"/>
    </xf>
    <xf numFmtId="0" fontId="12" fillId="0" borderId="0" xfId="0" applyFont="1"/>
    <xf numFmtId="164" fontId="12" fillId="5" borderId="2" xfId="0" applyNumberFormat="1" applyFont="1" applyFill="1" applyBorder="1" applyAlignment="1">
      <alignment horizontal="center" vertical="center" wrapText="1"/>
    </xf>
    <xf numFmtId="164" fontId="12" fillId="6" borderId="2" xfId="0" applyNumberFormat="1" applyFont="1" applyFill="1" applyBorder="1" applyAlignment="1">
      <alignment horizontal="center" vertical="center" wrapText="1"/>
    </xf>
    <xf numFmtId="164" fontId="12" fillId="0" borderId="0" xfId="0" applyNumberFormat="1" applyFont="1"/>
    <xf numFmtId="0" fontId="13" fillId="0" borderId="0" xfId="0" applyFont="1"/>
    <xf numFmtId="0" fontId="12" fillId="7" borderId="10" xfId="0" applyFont="1" applyFill="1" applyBorder="1" applyAlignment="1">
      <alignment horizontal="center"/>
    </xf>
    <xf numFmtId="164" fontId="13" fillId="0" borderId="0" xfId="0" applyNumberFormat="1" applyFont="1"/>
    <xf numFmtId="0" fontId="12" fillId="11" borderId="2" xfId="6" applyFont="1" applyFill="1" applyBorder="1" applyAlignment="1">
      <alignment horizontal="centerContinuous" vertical="center" wrapText="1"/>
    </xf>
    <xf numFmtId="0" fontId="12" fillId="12" borderId="2" xfId="6" applyFont="1" applyFill="1" applyBorder="1" applyAlignment="1">
      <alignment horizontal="center" vertical="center" wrapText="1"/>
    </xf>
    <xf numFmtId="0" fontId="12" fillId="13" borderId="2" xfId="6" applyFont="1" applyFill="1" applyBorder="1" applyAlignment="1">
      <alignment horizontal="centerContinuous" vertical="center" wrapText="1"/>
    </xf>
    <xf numFmtId="0" fontId="12" fillId="14" borderId="2" xfId="6" applyFont="1" applyFill="1" applyBorder="1" applyAlignment="1">
      <alignment horizontal="center" vertical="center" wrapText="1"/>
    </xf>
    <xf numFmtId="0" fontId="12" fillId="15" borderId="2" xfId="0" applyFont="1" applyFill="1" applyBorder="1" applyAlignment="1">
      <alignment horizontal="center" vertical="center" wrapText="1"/>
    </xf>
    <xf numFmtId="0" fontId="12" fillId="16" borderId="2" xfId="6" applyFont="1" applyFill="1" applyBorder="1" applyAlignment="1">
      <alignment horizontal="centerContinuous" vertical="center" wrapText="1"/>
    </xf>
    <xf numFmtId="164" fontId="12" fillId="17" borderId="2" xfId="0" applyNumberFormat="1" applyFont="1" applyFill="1" applyBorder="1" applyAlignment="1">
      <alignment horizontal="center" vertical="center" wrapText="1"/>
    </xf>
    <xf numFmtId="0" fontId="13" fillId="0" borderId="0" xfId="0" applyFont="1" applyFill="1"/>
    <xf numFmtId="164" fontId="13" fillId="18" borderId="0" xfId="0" applyNumberFormat="1" applyFont="1" applyFill="1" applyAlignment="1">
      <alignment horizontal="right"/>
    </xf>
    <xf numFmtId="164" fontId="13" fillId="0" borderId="0" xfId="0" applyNumberFormat="1" applyFont="1" applyFill="1"/>
    <xf numFmtId="0" fontId="13" fillId="0" borderId="0" xfId="0" applyFont="1" applyFill="1" applyAlignment="1">
      <alignment horizontal="justify"/>
    </xf>
    <xf numFmtId="0" fontId="13" fillId="0" borderId="14" xfId="0" applyFont="1" applyBorder="1"/>
    <xf numFmtId="0" fontId="13" fillId="0" borderId="0" xfId="0" applyFont="1" applyFill="1" applyAlignment="1"/>
    <xf numFmtId="0" fontId="11" fillId="0" borderId="0" xfId="0" applyFont="1" applyAlignment="1">
      <alignment horizontal="center"/>
    </xf>
    <xf numFmtId="0" fontId="11" fillId="0" borderId="0" xfId="0" applyFont="1" applyAlignment="1">
      <alignment horizontal="left" indent="1"/>
    </xf>
    <xf numFmtId="0" fontId="8" fillId="3" borderId="1" xfId="0" applyFont="1" applyFill="1" applyBorder="1" applyAlignment="1">
      <alignment horizontal="center" vertical="top" wrapText="1"/>
    </xf>
    <xf numFmtId="0" fontId="0" fillId="0" borderId="1" xfId="0" applyBorder="1" applyAlignment="1">
      <alignment horizontal="justify" vertical="center"/>
    </xf>
    <xf numFmtId="0" fontId="15" fillId="0" borderId="1" xfId="0" applyFont="1" applyBorder="1" applyAlignment="1">
      <alignment horizontal="justify" vertical="center"/>
    </xf>
    <xf numFmtId="0" fontId="0" fillId="0" borderId="1" xfId="0" applyBorder="1"/>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vertical="center"/>
    </xf>
    <xf numFmtId="0" fontId="2" fillId="0" borderId="1" xfId="2" applyBorder="1" applyAlignment="1">
      <alignment horizontal="center" vertical="center" wrapText="1"/>
    </xf>
    <xf numFmtId="0" fontId="9" fillId="2" borderId="1" xfId="2"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5" xfId="0" applyFont="1" applyFill="1" applyBorder="1" applyAlignment="1">
      <alignment horizontal="center" vertical="center" wrapText="1"/>
    </xf>
    <xf numFmtId="43" fontId="6" fillId="0" borderId="15" xfId="1" applyFont="1" applyBorder="1" applyAlignment="1">
      <alignment horizontal="center" vertical="center"/>
    </xf>
    <xf numFmtId="43" fontId="6" fillId="2" borderId="15" xfId="1" applyFont="1" applyFill="1" applyBorder="1" applyAlignment="1">
      <alignment horizontal="center" vertical="center"/>
    </xf>
    <xf numFmtId="0" fontId="0" fillId="0" borderId="15" xfId="0" applyBorder="1" applyAlignment="1">
      <alignment horizontal="justify" vertical="center"/>
    </xf>
    <xf numFmtId="0" fontId="6" fillId="2" borderId="15" xfId="0" applyFont="1" applyFill="1" applyBorder="1" applyAlignment="1">
      <alignment vertical="center" wrapText="1"/>
    </xf>
    <xf numFmtId="0" fontId="2" fillId="0" borderId="15" xfId="2" applyBorder="1" applyAlignment="1">
      <alignment horizontal="center" vertical="center" wrapText="1"/>
    </xf>
    <xf numFmtId="0" fontId="0" fillId="0" borderId="15" xfId="0" applyBorder="1"/>
    <xf numFmtId="0" fontId="0" fillId="0" borderId="16" xfId="0" applyBorder="1"/>
    <xf numFmtId="0" fontId="0" fillId="0" borderId="16" xfId="0" applyBorder="1" applyAlignment="1">
      <alignment vertical="top"/>
    </xf>
    <xf numFmtId="0" fontId="0" fillId="0" borderId="16" xfId="0" applyBorder="1" applyAlignment="1">
      <alignment vertical="top" wrapText="1"/>
    </xf>
    <xf numFmtId="0" fontId="0" fillId="0" borderId="16" xfId="0" applyBorder="1" applyAlignment="1">
      <alignment vertical="center"/>
    </xf>
    <xf numFmtId="0" fontId="6" fillId="0" borderId="0" xfId="0" applyFont="1" applyBorder="1"/>
    <xf numFmtId="0" fontId="6" fillId="0" borderId="0" xfId="0" applyFont="1" applyBorder="1" applyAlignment="1">
      <alignment vertical="top"/>
    </xf>
    <xf numFmtId="0" fontId="6" fillId="0" borderId="0" xfId="0" applyFont="1" applyBorder="1" applyAlignment="1">
      <alignment vertical="top" wrapText="1"/>
    </xf>
    <xf numFmtId="0" fontId="6" fillId="0" borderId="0" xfId="0" applyFont="1" applyBorder="1" applyAlignment="1">
      <alignment vertical="center"/>
    </xf>
    <xf numFmtId="0" fontId="0" fillId="0" borderId="0" xfId="0" applyBorder="1"/>
    <xf numFmtId="43" fontId="6" fillId="0" borderId="0" xfId="0" applyNumberFormat="1" applyFont="1" applyBorder="1" applyAlignment="1">
      <alignment vertical="top"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vertical="center"/>
    </xf>
    <xf numFmtId="0" fontId="0" fillId="0" borderId="0" xfId="0" pivotButton="1" applyBorder="1"/>
    <xf numFmtId="164" fontId="0" fillId="0" borderId="0" xfId="0" applyNumberFormat="1" applyBorder="1"/>
    <xf numFmtId="0" fontId="0" fillId="21" borderId="0" xfId="0" applyFill="1" applyBorder="1"/>
    <xf numFmtId="0" fontId="11" fillId="2" borderId="17" xfId="0" applyFont="1" applyFill="1" applyBorder="1"/>
    <xf numFmtId="0" fontId="6" fillId="0" borderId="18" xfId="0" applyFont="1" applyBorder="1"/>
    <xf numFmtId="0" fontId="6" fillId="0" borderId="18" xfId="0" applyFont="1" applyBorder="1" applyAlignment="1">
      <alignment vertical="top"/>
    </xf>
    <xf numFmtId="0" fontId="6" fillId="0" borderId="18" xfId="0" applyFont="1" applyBorder="1" applyAlignment="1">
      <alignment vertical="top" wrapText="1"/>
    </xf>
    <xf numFmtId="0" fontId="6" fillId="0" borderId="18" xfId="0" applyFont="1" applyBorder="1" applyAlignment="1">
      <alignment vertical="center"/>
    </xf>
    <xf numFmtId="0" fontId="0" fillId="0" borderId="18" xfId="0" applyBorder="1"/>
    <xf numFmtId="0" fontId="11" fillId="2" borderId="19" xfId="0" applyFont="1" applyFill="1" applyBorder="1"/>
    <xf numFmtId="0" fontId="0" fillId="0" borderId="21" xfId="0" applyBorder="1"/>
    <xf numFmtId="0" fontId="0" fillId="0" borderId="21" xfId="0" applyBorder="1" applyAlignment="1">
      <alignment vertical="top"/>
    </xf>
    <xf numFmtId="0" fontId="0" fillId="0" borderId="21" xfId="0" applyBorder="1" applyAlignment="1">
      <alignment vertical="top" wrapText="1"/>
    </xf>
    <xf numFmtId="0" fontId="0" fillId="0" borderId="21" xfId="0" applyBorder="1" applyAlignment="1">
      <alignment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0" fillId="0" borderId="24" xfId="0" applyBorder="1"/>
    <xf numFmtId="0" fontId="0" fillId="0" borderId="22" xfId="0" applyBorder="1"/>
    <xf numFmtId="0" fontId="11" fillId="2" borderId="25" xfId="0" applyFont="1" applyFill="1" applyBorder="1"/>
    <xf numFmtId="0" fontId="14" fillId="2" borderId="25" xfId="0" applyFont="1" applyFill="1" applyBorder="1" applyAlignment="1">
      <alignment horizontal="center" vertical="center" wrapText="1"/>
    </xf>
    <xf numFmtId="0" fontId="8" fillId="0" borderId="17" xfId="0" applyFont="1" applyBorder="1"/>
    <xf numFmtId="0" fontId="8" fillId="0" borderId="18" xfId="0" applyFont="1" applyBorder="1"/>
    <xf numFmtId="0" fontId="8" fillId="0" borderId="18" xfId="0" applyFont="1" applyBorder="1" applyAlignment="1">
      <alignment vertical="top"/>
    </xf>
    <xf numFmtId="0" fontId="8" fillId="0" borderId="18" xfId="0" applyFont="1" applyBorder="1" applyAlignment="1">
      <alignment vertical="top" wrapText="1"/>
    </xf>
    <xf numFmtId="0" fontId="8" fillId="0" borderId="18" xfId="0" applyFont="1" applyBorder="1" applyAlignment="1">
      <alignment vertical="center"/>
    </xf>
    <xf numFmtId="0" fontId="8" fillId="0" borderId="23" xfId="0" applyFont="1" applyBorder="1" applyAlignment="1">
      <alignment vertical="top"/>
    </xf>
    <xf numFmtId="0" fontId="8" fillId="0" borderId="20" xfId="0" applyFont="1" applyBorder="1"/>
    <xf numFmtId="0" fontId="8" fillId="0" borderId="21" xfId="0" applyFont="1" applyBorder="1"/>
    <xf numFmtId="0" fontId="8" fillId="0" borderId="21" xfId="0" applyFont="1" applyBorder="1" applyAlignment="1">
      <alignment vertical="top"/>
    </xf>
    <xf numFmtId="0" fontId="8" fillId="0" borderId="21" xfId="0" applyFont="1" applyBorder="1" applyAlignment="1">
      <alignment vertical="top" wrapText="1"/>
    </xf>
    <xf numFmtId="0" fontId="8" fillId="0" borderId="21" xfId="0" applyFont="1" applyBorder="1" applyAlignment="1">
      <alignment vertical="center"/>
    </xf>
    <xf numFmtId="0" fontId="8" fillId="0" borderId="24" xfId="0" applyFont="1" applyBorder="1"/>
    <xf numFmtId="0" fontId="8" fillId="3" borderId="16" xfId="0" applyFont="1" applyFill="1" applyBorder="1" applyAlignment="1">
      <alignment horizontal="center" vertical="top" wrapText="1"/>
    </xf>
    <xf numFmtId="0" fontId="8" fillId="3" borderId="1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0" borderId="0" xfId="0" applyFont="1" applyBorder="1" applyAlignment="1">
      <alignment horizontal="left"/>
    </xf>
    <xf numFmtId="0" fontId="8" fillId="3" borderId="24" xfId="0" applyFont="1" applyFill="1" applyBorder="1" applyAlignment="1">
      <alignment horizontal="center" vertical="center"/>
    </xf>
    <xf numFmtId="0" fontId="8" fillId="3" borderId="22" xfId="0" applyFont="1" applyFill="1" applyBorder="1" applyAlignment="1">
      <alignment horizontal="center" vertical="center"/>
    </xf>
    <xf numFmtId="164" fontId="12" fillId="10" borderId="11" xfId="0" applyNumberFormat="1" applyFont="1" applyFill="1" applyBorder="1" applyAlignment="1">
      <alignment horizontal="center"/>
    </xf>
    <xf numFmtId="164" fontId="12" fillId="10" borderId="12" xfId="0" applyNumberFormat="1" applyFont="1" applyFill="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12" fillId="7" borderId="7" xfId="0" applyFont="1" applyFill="1" applyBorder="1" applyAlignment="1">
      <alignment horizontal="center"/>
    </xf>
    <xf numFmtId="0" fontId="12" fillId="7" borderId="8" xfId="0" applyFont="1" applyFill="1" applyBorder="1" applyAlignment="1">
      <alignment horizontal="center"/>
    </xf>
    <xf numFmtId="0" fontId="12" fillId="7" borderId="9" xfId="0" applyFont="1" applyFill="1" applyBorder="1" applyAlignment="1">
      <alignment horizontal="center"/>
    </xf>
    <xf numFmtId="164" fontId="12" fillId="8" borderId="11" xfId="0" applyNumberFormat="1" applyFont="1" applyFill="1" applyBorder="1" applyAlignment="1">
      <alignment horizontal="center" vertical="center" wrapText="1"/>
    </xf>
    <xf numFmtId="164" fontId="12" fillId="8" borderId="12" xfId="0" applyNumberFormat="1" applyFont="1" applyFill="1" applyBorder="1" applyAlignment="1">
      <alignment horizontal="center" vertical="center" wrapText="1"/>
    </xf>
    <xf numFmtId="164" fontId="12" fillId="9" borderId="11" xfId="0" applyNumberFormat="1" applyFont="1" applyFill="1" applyBorder="1" applyAlignment="1">
      <alignment horizontal="center"/>
    </xf>
    <xf numFmtId="164" fontId="12" fillId="9" borderId="13" xfId="0" applyNumberFormat="1" applyFont="1" applyFill="1" applyBorder="1" applyAlignment="1">
      <alignment horizontal="center"/>
    </xf>
    <xf numFmtId="164" fontId="12" fillId="9" borderId="12" xfId="0" applyNumberFormat="1" applyFont="1" applyFill="1" applyBorder="1" applyAlignment="1">
      <alignment horizontal="center"/>
    </xf>
  </cellXfs>
  <cellStyles count="7">
    <cellStyle name="Hipervínculo" xfId="2" builtinId="8"/>
    <cellStyle name="Hipervínculo 2" xfId="5"/>
    <cellStyle name="Millares" xfId="1" builtinId="3"/>
    <cellStyle name="Normal" xfId="0" builtinId="0"/>
    <cellStyle name="Normal 2" xfId="3"/>
    <cellStyle name="Normal 2 2 2" xfId="4"/>
    <cellStyle name="Normal_RECEPCION09" xfId="6"/>
  </cellStyles>
  <dxfs count="7">
    <dxf>
      <border>
        <left style="thin">
          <color indexed="64"/>
        </left>
        <right style="thin">
          <color indexed="64"/>
        </right>
        <top style="thin">
          <color indexed="64"/>
        </top>
        <bottom style="thin">
          <color indexed="64"/>
        </bottom>
      </border>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numFmt numFmtId="164" formatCode="#,##0.00_ ;[Red]\-#,##0.00\ "/>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TRANSPARENCIA/2019/06%20INF.%20PTAL.%20DE%20LOS%20ING.%20Y%20EGRE.%20%208MM%20.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aCarolina" refreshedDate="43663.535167476854" createdVersion="4" refreshedVersion="4" minRefreshableVersion="3" recordCount="548">
  <cacheSource type="worksheet">
    <worksheetSource ref="C12:O560" sheet="ANALITICO" r:id="rId2"/>
  </cacheSource>
  <cacheFields count="13">
    <cacheField name="CENTRO GESTOR" numFmtId="0">
      <sharedItems/>
    </cacheField>
    <cacheField name="ÁREA FUNCIONAL" numFmtId="0">
      <sharedItems containsBlank="1"/>
    </cacheField>
    <cacheField name="FONDO" numFmtId="0">
      <sharedItems containsBlank="1"/>
    </cacheField>
    <cacheField name="POSICIÓN PRESUPUESTAL" numFmtId="0">
      <sharedItems containsBlank="1"/>
    </cacheField>
    <cacheField name="PARTIDA" numFmtId="0">
      <sharedItems containsString="0" containsBlank="1" containsNumber="1" containsInteger="1" minValue="1131" maxValue="7612" count="126">
        <n v="1211"/>
        <m/>
        <n v="3161"/>
        <n v="3571"/>
        <n v="1131"/>
        <n v="1221"/>
        <n v="1231"/>
        <n v="1322"/>
        <n v="1323"/>
        <n v="1331"/>
        <n v="1332"/>
        <n v="1443"/>
        <n v="1521"/>
        <n v="1542"/>
        <n v="1544"/>
        <n v="1548"/>
        <n v="1549"/>
        <n v="1551"/>
        <n v="1593"/>
        <n v="1611"/>
        <n v="1311"/>
        <n v="1321"/>
        <n v="1411"/>
        <n v="1431"/>
        <n v="1441"/>
        <n v="1511"/>
        <n v="1531"/>
        <n v="1541"/>
        <n v="1546"/>
        <n v="1547"/>
        <n v="1591"/>
        <n v="1711"/>
        <n v="1714"/>
        <n v="2461"/>
        <n v="2711"/>
        <n v="2961"/>
        <n v="2111"/>
        <n v="2141"/>
        <n v="2151"/>
        <n v="2161"/>
        <n v="2211"/>
        <n v="2419"/>
        <n v="2421"/>
        <n v="2431"/>
        <n v="2441"/>
        <n v="2451"/>
        <n v="2471"/>
        <n v="2481"/>
        <n v="2491"/>
        <n v="2561"/>
        <n v="2611"/>
        <n v="2911"/>
        <n v="2921"/>
        <n v="2941"/>
        <n v="2981"/>
        <n v="3112"/>
        <n v="3131"/>
        <n v="3132"/>
        <n v="3141"/>
        <n v="3171"/>
        <n v="3181"/>
        <n v="3191"/>
        <n v="3231"/>
        <n v="3271"/>
        <n v="3291"/>
        <n v="3311"/>
        <n v="3331"/>
        <n v="3361"/>
        <n v="3362"/>
        <n v="3391"/>
        <n v="3411"/>
        <n v="3431"/>
        <n v="3432"/>
        <n v="3471"/>
        <n v="3511"/>
        <n v="3521"/>
        <n v="3531"/>
        <n v="3541"/>
        <n v="3552"/>
        <n v="3553"/>
        <n v="3591"/>
        <n v="3712"/>
        <n v="3722"/>
        <n v="3761"/>
        <n v="3791"/>
        <n v="3921"/>
        <n v="3941"/>
        <n v="3981"/>
        <n v="3982"/>
        <n v="5911"/>
        <n v="1543"/>
        <n v="1421"/>
        <n v="2171"/>
        <n v="2231"/>
        <n v="3581"/>
        <n v="2121"/>
        <n v="2511"/>
        <n v="2551"/>
        <n v="2591"/>
        <n v="2951"/>
        <n v="2721"/>
        <n v="3341"/>
        <n v="3381"/>
        <n v="3993"/>
        <n v="3451"/>
        <n v="3252"/>
        <n v="3661"/>
        <n v="4411"/>
        <n v="4419"/>
        <n v="5111"/>
        <n v="5651"/>
        <n v="5321"/>
        <n v="5191"/>
        <n v="5811"/>
        <n v="5812"/>
        <n v="5641"/>
        <n v="5691"/>
        <n v="5151"/>
        <n v="5211"/>
        <n v="5621"/>
        <n v="5661"/>
        <n v="5671"/>
        <n v="5441"/>
        <n v="6261"/>
        <n v="6321"/>
        <n v="7612"/>
      </sharedItems>
    </cacheField>
    <cacheField name="CAP" numFmtId="0">
      <sharedItems containsBlank="1" count="9">
        <s v="1"/>
        <m/>
        <s v="3"/>
        <s v=""/>
        <s v="2"/>
        <s v="5"/>
        <s v="4"/>
        <s v="6"/>
        <s v="7"/>
      </sharedItems>
    </cacheField>
    <cacheField name="PY" numFmtId="0">
      <sharedItems containsBlank="1"/>
    </cacheField>
    <cacheField name="ORIGINAL " numFmtId="43">
      <sharedItems containsSemiMixedTypes="0" containsString="0" containsNumber="1" containsInteger="1" minValue="0" maxValue="4578821503"/>
    </cacheField>
    <cacheField name="MODIFICADO" numFmtId="43">
      <sharedItems containsSemiMixedTypes="0" containsString="0" containsNumber="1" minValue="0" maxValue="4586510686"/>
    </cacheField>
    <cacheField name="PROGRAMADO" numFmtId="43">
      <sharedItems containsSemiMixedTypes="0" containsString="0" containsNumber="1" minValue="0" maxValue="2285860224.79"/>
    </cacheField>
    <cacheField name="EJERCICIO DEL MES" numFmtId="43">
      <sharedItems containsSemiMixedTypes="0" containsString="0" containsNumber="1" minValue="0" maxValue="320286106.43000007"/>
    </cacheField>
    <cacheField name="EJERCICIO AL PERIODO" numFmtId="43">
      <sharedItems containsSemiMixedTypes="0" containsString="0" containsNumber="1" minValue="0" maxValue="1795628854.4799998"/>
    </cacheField>
    <cacheField name="DEVENGADO" numFmtId="43">
      <sharedItems containsSemiMixedTypes="0" containsString="0" containsNumber="1" minValue="0" maxValue="1795628854.479999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48">
  <r>
    <s v="10PDME"/>
    <s v="172301"/>
    <s v="141290"/>
    <s v="12111100"/>
    <x v="0"/>
    <x v="0"/>
    <s v=""/>
    <n v="0"/>
    <n v="1734276"/>
    <n v="907938"/>
    <n v="0"/>
    <n v="0"/>
    <n v="0"/>
  </r>
  <r>
    <s v="CAPITULO 1000"/>
    <m/>
    <m/>
    <m/>
    <x v="1"/>
    <x v="1"/>
    <m/>
    <n v="0"/>
    <n v="1734276"/>
    <n v="907938"/>
    <n v="0"/>
    <n v="0"/>
    <n v="0"/>
  </r>
  <r>
    <s v="10PDME"/>
    <s v="172301"/>
    <s v="141290"/>
    <s v="31611100"/>
    <x v="2"/>
    <x v="2"/>
    <s v=""/>
    <n v="47636"/>
    <n v="47636"/>
    <n v="23816"/>
    <n v="0"/>
    <n v="0"/>
    <n v="0"/>
  </r>
  <r>
    <s v="10PDME"/>
    <s v="172301"/>
    <s v="141290"/>
    <s v="35711100"/>
    <x v="3"/>
    <x v="2"/>
    <s v=""/>
    <n v="1786325"/>
    <n v="1086325"/>
    <n v="193165"/>
    <n v="0"/>
    <n v="0"/>
    <n v="0"/>
  </r>
  <r>
    <s v="CAPITULO 3000"/>
    <m/>
    <m/>
    <m/>
    <x v="1"/>
    <x v="3"/>
    <m/>
    <n v="1833961"/>
    <n v="1133961"/>
    <n v="216981"/>
    <n v="0"/>
    <n v="0"/>
    <n v="0"/>
  </r>
  <r>
    <s v="TOTAL CLASIFICACIÓN FUNCIONAL 172"/>
    <m/>
    <m/>
    <m/>
    <x v="1"/>
    <x v="3"/>
    <m/>
    <n v="1833961"/>
    <n v="2868237"/>
    <n v="1124919"/>
    <n v="0"/>
    <n v="0"/>
    <n v="0"/>
  </r>
  <r>
    <s v="10PDME"/>
    <s v="185301"/>
    <s v="141290"/>
    <s v="11311100"/>
    <x v="4"/>
    <x v="0"/>
    <s v=""/>
    <n v="367317237"/>
    <n v="367317237"/>
    <n v="145866622"/>
    <n v="31928762.91"/>
    <n v="145866622"/>
    <n v="145866622"/>
  </r>
  <r>
    <s v="10PDME"/>
    <s v="185301"/>
    <s v="141290"/>
    <s v="12111100"/>
    <x v="0"/>
    <x v="0"/>
    <s v=""/>
    <n v="82774056"/>
    <n v="72704490"/>
    <n v="36752586"/>
    <n v="5911584.6200000001"/>
    <n v="31110283.899999999"/>
    <n v="31110283.899999999"/>
  </r>
  <r>
    <s v="10PDME"/>
    <s v="185301"/>
    <s v="141290"/>
    <s v="12211104"/>
    <x v="5"/>
    <x v="0"/>
    <s v=""/>
    <n v="3412601"/>
    <n v="3412601"/>
    <n v="1757489"/>
    <n v="256542.42"/>
    <n v="1479412.19"/>
    <n v="1479412.19"/>
  </r>
  <r>
    <s v="10PDME"/>
    <s v="185301"/>
    <s v="141290"/>
    <s v="12311100"/>
    <x v="6"/>
    <x v="0"/>
    <s v=""/>
    <n v="2115376"/>
    <n v="2115376"/>
    <n v="1239693"/>
    <n v="317306"/>
    <n v="1239693"/>
    <n v="1239693"/>
  </r>
  <r>
    <s v="10PDME"/>
    <s v="185301"/>
    <s v="141290"/>
    <s v="13221100"/>
    <x v="7"/>
    <x v="0"/>
    <s v=""/>
    <n v="3495366"/>
    <n v="3495366"/>
    <n v="1817591"/>
    <n v="160259.98000000001"/>
    <n v="1068906.08"/>
    <n v="1068906.08"/>
  </r>
  <r>
    <s v="10PDME"/>
    <s v="185301"/>
    <s v="141290"/>
    <s v="13231100"/>
    <x v="8"/>
    <x v="0"/>
    <s v=""/>
    <n v="59225099"/>
    <n v="59225099"/>
    <n v="103867.59"/>
    <n v="9149.02"/>
    <n v="87488.68"/>
    <n v="87488.68"/>
  </r>
  <r>
    <s v="10PDME"/>
    <s v="185301"/>
    <s v="141290"/>
    <s v="13311100"/>
    <x v="9"/>
    <x v="0"/>
    <s v=""/>
    <n v="48440566"/>
    <n v="48440566"/>
    <n v="24946891"/>
    <n v="2701370.95"/>
    <n v="19777507.07"/>
    <n v="19777507.07"/>
  </r>
  <r>
    <s v="10PDME"/>
    <s v="185301"/>
    <s v="141290"/>
    <s v="13321100"/>
    <x v="10"/>
    <x v="0"/>
    <s v=""/>
    <n v="10046297"/>
    <n v="10046297"/>
    <n v="5722541.6600000001"/>
    <n v="853935"/>
    <n v="5722541.6600000001"/>
    <n v="5722541.6600000001"/>
  </r>
  <r>
    <s v="10PDME"/>
    <s v="185301"/>
    <s v="141290"/>
    <s v="14431100"/>
    <x v="11"/>
    <x v="0"/>
    <s v=""/>
    <n v="1930399"/>
    <n v="1930399"/>
    <n v="945896"/>
    <n v="0"/>
    <n v="236894.71"/>
    <n v="236894.71"/>
  </r>
  <r>
    <s v="10PDME"/>
    <s v="185301"/>
    <s v="141290"/>
    <s v="15211100"/>
    <x v="12"/>
    <x v="0"/>
    <s v=""/>
    <n v="4965935"/>
    <n v="4965935"/>
    <n v="1489782"/>
    <n v="0"/>
    <n v="0"/>
    <n v="0"/>
  </r>
  <r>
    <s v="10PDME"/>
    <s v="185301"/>
    <s v="141290"/>
    <s v="15421100"/>
    <x v="13"/>
    <x v="0"/>
    <s v=""/>
    <n v="400227"/>
    <n v="400227"/>
    <n v="159181"/>
    <n v="0"/>
    <n v="99148"/>
    <n v="99148"/>
  </r>
  <r>
    <s v="10PDME"/>
    <s v="185301"/>
    <s v="141290"/>
    <s v="15441100"/>
    <x v="14"/>
    <x v="0"/>
    <s v=""/>
    <n v="119618"/>
    <n v="119618"/>
    <n v="61606"/>
    <n v="0"/>
    <n v="6211"/>
    <n v="6211"/>
  </r>
  <r>
    <s v="10PDME"/>
    <s v="185301"/>
    <s v="141290"/>
    <s v="15481100"/>
    <x v="15"/>
    <x v="0"/>
    <s v=""/>
    <n v="17027077"/>
    <n v="17027077"/>
    <n v="8854080"/>
    <n v="126202.44"/>
    <n v="126202.44"/>
    <n v="126202.44"/>
  </r>
  <r>
    <s v="10PDME"/>
    <s v="185301"/>
    <s v="141290"/>
    <s v="15491100"/>
    <x v="16"/>
    <x v="0"/>
    <s v=""/>
    <n v="2315929"/>
    <n v="2315929"/>
    <n v="2315929"/>
    <n v="0"/>
    <n v="298356"/>
    <n v="298356"/>
  </r>
  <r>
    <s v="10PDME"/>
    <s v="185301"/>
    <s v="141290"/>
    <s v="15511100"/>
    <x v="17"/>
    <x v="0"/>
    <s v=""/>
    <n v="1196237"/>
    <n v="1196237"/>
    <n v="610080"/>
    <n v="101680"/>
    <n v="610080"/>
    <n v="610080"/>
  </r>
  <r>
    <s v="10PDME"/>
    <s v="185301"/>
    <s v="141290"/>
    <s v="15931100"/>
    <x v="18"/>
    <x v="0"/>
    <s v=""/>
    <n v="1339700"/>
    <n v="1339700"/>
    <n v="673350"/>
    <n v="322169.77"/>
    <n v="328169.77"/>
    <n v="328169.77"/>
  </r>
  <r>
    <s v="10PDME"/>
    <s v="185301"/>
    <s v="141290"/>
    <s v="16111100"/>
    <x v="19"/>
    <x v="0"/>
    <s v=""/>
    <n v="38149777"/>
    <n v="38149777"/>
    <n v="19647135"/>
    <n v="0"/>
    <n v="0"/>
    <n v="0"/>
  </r>
  <r>
    <s v="10PDME"/>
    <s v="185301"/>
    <s v="15O190"/>
    <s v="11311100"/>
    <x v="4"/>
    <x v="0"/>
    <s v=""/>
    <n v="56710294"/>
    <n v="56710294"/>
    <n v="29205801"/>
    <n v="4820375"/>
    <n v="29205801"/>
    <n v="29205801"/>
  </r>
  <r>
    <s v="10PDME"/>
    <s v="185301"/>
    <s v="15O190"/>
    <s v="13111100"/>
    <x v="20"/>
    <x v="0"/>
    <s v=""/>
    <n v="3283381"/>
    <n v="3283381"/>
    <n v="1576020"/>
    <n v="262670"/>
    <n v="1576020"/>
    <n v="1576020"/>
  </r>
  <r>
    <s v="10PDME"/>
    <s v="185301"/>
    <s v="15O190"/>
    <s v="13211100"/>
    <x v="21"/>
    <x v="0"/>
    <s v=""/>
    <n v="35857554"/>
    <n v="35857554"/>
    <n v="18466640"/>
    <n v="3187123.73"/>
    <n v="18235773.16"/>
    <n v="18235773.16"/>
  </r>
  <r>
    <s v="10PDME"/>
    <s v="185301"/>
    <s v="15O190"/>
    <s v="14111101"/>
    <x v="22"/>
    <x v="0"/>
    <s v=""/>
    <n v="26095810"/>
    <n v="26095810"/>
    <n v="12786948"/>
    <n v="26817.3"/>
    <n v="7452729.5300000003"/>
    <n v="7452729.5300000003"/>
  </r>
  <r>
    <s v="10PDME"/>
    <s v="185301"/>
    <s v="15O190"/>
    <s v="14311100"/>
    <x v="23"/>
    <x v="0"/>
    <s v=""/>
    <n v="16055055"/>
    <n v="16055055"/>
    <n v="7866977"/>
    <n v="1605506"/>
    <n v="7866977"/>
    <n v="7866977"/>
  </r>
  <r>
    <s v="10PDME"/>
    <s v="185301"/>
    <s v="15O190"/>
    <s v="14411100"/>
    <x v="24"/>
    <x v="0"/>
    <s v=""/>
    <n v="14552716"/>
    <n v="14552716"/>
    <n v="7130831"/>
    <n v="0"/>
    <n v="0"/>
    <n v="0"/>
  </r>
  <r>
    <s v="10PDME"/>
    <s v="185301"/>
    <s v="15O190"/>
    <s v="15111100"/>
    <x v="25"/>
    <x v="0"/>
    <s v=""/>
    <n v="163901737"/>
    <n v="163901737"/>
    <n v="90409396"/>
    <n v="12995955"/>
    <n v="83676394.180000007"/>
    <n v="83676394.180000007"/>
  </r>
  <r>
    <s v="10PDME"/>
    <s v="185301"/>
    <s v="15O190"/>
    <s v="15311100"/>
    <x v="26"/>
    <x v="0"/>
    <s v=""/>
    <n v="37274684"/>
    <n v="37274684"/>
    <n v="11182404"/>
    <n v="226134.52"/>
    <n v="2511096.87"/>
    <n v="2511096.87"/>
  </r>
  <r>
    <s v="10PDME"/>
    <s v="185301"/>
    <s v="15O190"/>
    <s v="15411118"/>
    <x v="27"/>
    <x v="0"/>
    <s v=""/>
    <n v="49742409"/>
    <n v="49742409"/>
    <n v="0"/>
    <n v="0"/>
    <n v="0"/>
    <n v="0"/>
  </r>
  <r>
    <s v="10PDME"/>
    <s v="185301"/>
    <s v="15O190"/>
    <s v="15461100"/>
    <x v="28"/>
    <x v="0"/>
    <s v=""/>
    <n v="119532941"/>
    <n v="119532941"/>
    <n v="66157128"/>
    <n v="9359164.3699999992"/>
    <n v="64795453.509999998"/>
    <n v="64795453.509999998"/>
  </r>
  <r>
    <s v="10PDME"/>
    <s v="185301"/>
    <s v="15O190"/>
    <s v="15471100"/>
    <x v="29"/>
    <x v="0"/>
    <s v=""/>
    <n v="33257280"/>
    <n v="33257280"/>
    <n v="8646894"/>
    <n v="0"/>
    <n v="3874536.76"/>
    <n v="3874536.76"/>
  </r>
  <r>
    <s v="10PDME"/>
    <s v="185301"/>
    <s v="15O190"/>
    <s v="15911100"/>
    <x v="30"/>
    <x v="0"/>
    <s v=""/>
    <n v="47389419"/>
    <n v="47389419"/>
    <n v="24405553"/>
    <n v="4028101"/>
    <n v="24405553"/>
    <n v="24405553"/>
  </r>
  <r>
    <s v="10PDME"/>
    <s v="185301"/>
    <s v="15O190"/>
    <s v="17111100"/>
    <x v="31"/>
    <x v="0"/>
    <s v=""/>
    <n v="71018015"/>
    <n v="71018015"/>
    <n v="36574276"/>
    <n v="6036531"/>
    <n v="36574276"/>
    <n v="36574276"/>
  </r>
  <r>
    <s v="10PDME"/>
    <s v="185301"/>
    <s v="15O190"/>
    <s v="17141100"/>
    <x v="32"/>
    <x v="0"/>
    <s v=""/>
    <n v="30162468"/>
    <n v="30162468"/>
    <n v="10858488"/>
    <n v="1809748"/>
    <n v="10858488"/>
    <n v="10858488"/>
  </r>
  <r>
    <s v="CAPITULO 1000"/>
    <m/>
    <m/>
    <m/>
    <x v="1"/>
    <x v="3"/>
    <m/>
    <n v="1349105260"/>
    <n v="1339035694"/>
    <n v="578231676.25"/>
    <n v="87047089.030000001"/>
    <n v="499090615.51000005"/>
    <n v="499090615.51000005"/>
  </r>
  <r>
    <s v="10PDME"/>
    <s v="185301"/>
    <s v="121190"/>
    <s v="24611100"/>
    <x v="33"/>
    <x v="4"/>
    <s v=""/>
    <n v="3097697"/>
    <n v="0"/>
    <n v="0"/>
    <n v="0"/>
    <n v="0"/>
    <n v="0"/>
  </r>
  <r>
    <s v="10PDME"/>
    <s v="185301"/>
    <s v="121190"/>
    <s v="27111100"/>
    <x v="34"/>
    <x v="4"/>
    <s v=""/>
    <n v="153684046"/>
    <n v="0"/>
    <n v="0"/>
    <n v="0"/>
    <n v="0"/>
    <n v="0"/>
  </r>
  <r>
    <s v="10PDME"/>
    <s v="185301"/>
    <s v="121190"/>
    <s v="29611100"/>
    <x v="35"/>
    <x v="4"/>
    <s v=""/>
    <n v="36271"/>
    <n v="0"/>
    <n v="0"/>
    <n v="0"/>
    <n v="0"/>
    <n v="0"/>
  </r>
  <r>
    <s v="10PDME"/>
    <s v="185301"/>
    <s v="141290"/>
    <s v="21111100"/>
    <x v="36"/>
    <x v="4"/>
    <s v=""/>
    <n v="3397845"/>
    <n v="3388845"/>
    <n v="2138847"/>
    <n v="28277"/>
    <n v="164997.74"/>
    <n v="164997.74"/>
  </r>
  <r>
    <s v="10PDME"/>
    <s v="185301"/>
    <s v="141290"/>
    <s v="21411100"/>
    <x v="37"/>
    <x v="4"/>
    <s v=""/>
    <n v="2834242"/>
    <n v="2824242"/>
    <n v="1485846"/>
    <n v="40957.919999999998"/>
    <n v="44100.75"/>
    <n v="44100.75"/>
  </r>
  <r>
    <s v="10PDME"/>
    <s v="185301"/>
    <s v="141290"/>
    <s v="21511100"/>
    <x v="38"/>
    <x v="4"/>
    <s v=""/>
    <n v="708994"/>
    <n v="708994"/>
    <n v="429376"/>
    <n v="0"/>
    <n v="0"/>
    <n v="0"/>
  </r>
  <r>
    <s v="10PDME"/>
    <s v="185301"/>
    <s v="141290"/>
    <s v="21611100"/>
    <x v="39"/>
    <x v="4"/>
    <s v=""/>
    <n v="70925"/>
    <n v="70925"/>
    <n v="67961"/>
    <n v="0"/>
    <n v="0"/>
    <n v="0"/>
  </r>
  <r>
    <s v="10PDME"/>
    <s v="185301"/>
    <s v="141290"/>
    <s v="22111100"/>
    <x v="40"/>
    <x v="4"/>
    <s v=""/>
    <n v="43887016"/>
    <n v="43937016"/>
    <n v="21971311"/>
    <n v="6341130.2599999998"/>
    <n v="20171564.210000001"/>
    <n v="20171564.210000001"/>
  </r>
  <r>
    <s v="10PDME"/>
    <s v="185301"/>
    <s v="141290"/>
    <s v="24191100"/>
    <x v="41"/>
    <x v="4"/>
    <s v=""/>
    <n v="702709"/>
    <n v="702709"/>
    <n v="589369"/>
    <n v="49787.199999999997"/>
    <n v="59787.19"/>
    <n v="59787.19"/>
  </r>
  <r>
    <s v="10PDME"/>
    <s v="185301"/>
    <s v="141290"/>
    <s v="24211100"/>
    <x v="42"/>
    <x v="4"/>
    <s v=""/>
    <n v="466472"/>
    <n v="466472"/>
    <n v="413234"/>
    <n v="24578.080000000002"/>
    <n v="54738.080000000002"/>
    <n v="54738.080000000002"/>
  </r>
  <r>
    <s v="10PDME"/>
    <s v="185301"/>
    <s v="141290"/>
    <s v="24311100"/>
    <x v="43"/>
    <x v="4"/>
    <s v=""/>
    <n v="360083"/>
    <n v="360083"/>
    <n v="360083"/>
    <n v="18676"/>
    <n v="34684"/>
    <n v="34684"/>
  </r>
  <r>
    <s v="10PDME"/>
    <s v="185301"/>
    <s v="141290"/>
    <s v="24411100"/>
    <x v="44"/>
    <x v="4"/>
    <s v=""/>
    <n v="65469"/>
    <n v="65469"/>
    <n v="65469"/>
    <n v="37379.199999999997"/>
    <n v="65294.6"/>
    <n v="65294.6"/>
  </r>
  <r>
    <s v="10PDME"/>
    <s v="185301"/>
    <s v="141290"/>
    <s v="24511100"/>
    <x v="45"/>
    <x v="4"/>
    <s v=""/>
    <n v="120027"/>
    <n v="120027"/>
    <n v="120027"/>
    <n v="15439.6"/>
    <n v="15439.6"/>
    <n v="15439.6"/>
  </r>
  <r>
    <s v="10PDME"/>
    <s v="185301"/>
    <s v="141290"/>
    <s v="24611100"/>
    <x v="33"/>
    <x v="4"/>
    <s v=""/>
    <n v="0"/>
    <n v="15440"/>
    <n v="15440"/>
    <n v="501.12"/>
    <n v="1466.24"/>
    <n v="1466.24"/>
  </r>
  <r>
    <s v="10PDME"/>
    <s v="185301"/>
    <s v="141290"/>
    <s v="24711100"/>
    <x v="46"/>
    <x v="4"/>
    <s v=""/>
    <n v="1261384"/>
    <n v="1261384"/>
    <n v="983692"/>
    <n v="26881.48"/>
    <n v="104984.51"/>
    <n v="104984.51"/>
  </r>
  <r>
    <s v="10PDME"/>
    <s v="185301"/>
    <s v="141290"/>
    <s v="24811100"/>
    <x v="47"/>
    <x v="4"/>
    <s v=""/>
    <n v="732170"/>
    <n v="762170"/>
    <n v="701588"/>
    <n v="45799.12"/>
    <n v="159360.79999999999"/>
    <n v="159360.79999999999"/>
  </r>
  <r>
    <s v="10PDME"/>
    <s v="185301"/>
    <s v="141290"/>
    <s v="24911100"/>
    <x v="48"/>
    <x v="4"/>
    <s v=""/>
    <n v="3082536"/>
    <n v="3053596"/>
    <n v="2364832"/>
    <n v="56643.26"/>
    <n v="270257.53000000003"/>
    <n v="270257.53000000003"/>
  </r>
  <r>
    <s v="10PDME"/>
    <s v="185301"/>
    <s v="141290"/>
    <s v="25611100"/>
    <x v="49"/>
    <x v="4"/>
    <s v=""/>
    <n v="403730"/>
    <n v="403730"/>
    <n v="386864"/>
    <n v="75387.31"/>
    <n v="148256.10999999999"/>
    <n v="148256.10999999999"/>
  </r>
  <r>
    <s v="10PDME"/>
    <s v="185301"/>
    <s v="141290"/>
    <s v="26111100"/>
    <x v="50"/>
    <x v="4"/>
    <s v=""/>
    <n v="79718319"/>
    <n v="48718319"/>
    <n v="17675998"/>
    <n v="1568773"/>
    <n v="5514298.2199999997"/>
    <n v="5514298.2199999997"/>
  </r>
  <r>
    <s v="10PDME"/>
    <s v="185301"/>
    <s v="141290"/>
    <s v="27111100"/>
    <x v="34"/>
    <x v="4"/>
    <s v=""/>
    <n v="155698110"/>
    <n v="155698110"/>
    <n v="37610253.289999999"/>
    <n v="66061.78"/>
    <n v="105965.78"/>
    <n v="105965.78"/>
  </r>
  <r>
    <s v="10PDME"/>
    <s v="185301"/>
    <s v="141290"/>
    <s v="29111100"/>
    <x v="51"/>
    <x v="4"/>
    <s v=""/>
    <n v="1669480"/>
    <n v="1670480"/>
    <n v="920480"/>
    <n v="5005.9399999999996"/>
    <n v="33304.14"/>
    <n v="33304.14"/>
  </r>
  <r>
    <s v="10PDME"/>
    <s v="185301"/>
    <s v="141290"/>
    <s v="29211100"/>
    <x v="52"/>
    <x v="4"/>
    <s v=""/>
    <n v="349172"/>
    <n v="341404"/>
    <n v="326818"/>
    <n v="0"/>
    <n v="1530.07"/>
    <n v="1530.07"/>
  </r>
  <r>
    <s v="10PDME"/>
    <s v="185301"/>
    <s v="141290"/>
    <s v="29411100"/>
    <x v="53"/>
    <x v="4"/>
    <s v=""/>
    <n v="2099834"/>
    <n v="2109834"/>
    <n v="1272120"/>
    <n v="40204.800000000003"/>
    <n v="80100.600000000006"/>
    <n v="80100.600000000006"/>
  </r>
  <r>
    <s v="10PDME"/>
    <s v="185301"/>
    <s v="141290"/>
    <s v="29811100"/>
    <x v="54"/>
    <x v="4"/>
    <s v=""/>
    <n v="414642"/>
    <n v="416142"/>
    <n v="416142"/>
    <n v="12760.8"/>
    <n v="64067.6"/>
    <n v="64067.6"/>
  </r>
  <r>
    <s v="CAPITULO 2000"/>
    <m/>
    <m/>
    <m/>
    <x v="1"/>
    <x v="3"/>
    <s v=""/>
    <n v="454861173"/>
    <n v="267095391"/>
    <n v="90315750.289999992"/>
    <n v="8454243.870000001"/>
    <n v="27094197.770000007"/>
    <n v="27094197.770000007"/>
  </r>
  <r>
    <s v="10PDME"/>
    <s v="185301"/>
    <s v="141290"/>
    <s v="31121100"/>
    <x v="55"/>
    <x v="2"/>
    <s v=""/>
    <n v="20386070"/>
    <n v="0"/>
    <n v="0"/>
    <n v="0"/>
    <n v="0"/>
    <n v="0"/>
  </r>
  <r>
    <s v="10PDME"/>
    <s v="185301"/>
    <s v="141290"/>
    <s v="31311100"/>
    <x v="56"/>
    <x v="2"/>
    <s v=""/>
    <n v="57000000"/>
    <n v="47000000"/>
    <n v="30750000"/>
    <n v="5538440"/>
    <n v="18779311.989999998"/>
    <n v="18779311.989999998"/>
  </r>
  <r>
    <s v="10PDME"/>
    <s v="185301"/>
    <s v="141290"/>
    <s v="31321100"/>
    <x v="57"/>
    <x v="2"/>
    <s v=""/>
    <n v="327493"/>
    <n v="327493"/>
    <n v="327493"/>
    <n v="0"/>
    <n v="163474.93"/>
    <n v="163474.93"/>
  </r>
  <r>
    <s v="10PDME"/>
    <s v="185301"/>
    <s v="141290"/>
    <s v="31411122"/>
    <x v="58"/>
    <x v="2"/>
    <s v=""/>
    <n v="6000000"/>
    <n v="6000000"/>
    <n v="3000000"/>
    <n v="0"/>
    <n v="0"/>
    <n v="0"/>
  </r>
  <r>
    <s v="10PDME"/>
    <s v="185301"/>
    <s v="141290"/>
    <s v="31611100"/>
    <x v="2"/>
    <x v="2"/>
    <s v=""/>
    <n v="3573"/>
    <n v="3573"/>
    <n v="3573"/>
    <n v="0"/>
    <n v="0"/>
    <n v="0"/>
  </r>
  <r>
    <s v="10PDME"/>
    <s v="185301"/>
    <s v="141290"/>
    <s v="31711100"/>
    <x v="59"/>
    <x v="2"/>
    <s v=""/>
    <n v="1672141"/>
    <n v="1222141"/>
    <n v="562891"/>
    <n v="0"/>
    <n v="0"/>
    <n v="0"/>
  </r>
  <r>
    <s v="10PDME"/>
    <s v="185301"/>
    <s v="141290"/>
    <s v="31811100"/>
    <x v="60"/>
    <x v="2"/>
    <s v=""/>
    <n v="5455"/>
    <n v="5455"/>
    <n v="5455"/>
    <n v="0"/>
    <n v="0"/>
    <n v="0"/>
  </r>
  <r>
    <s v="10PDME"/>
    <s v="185301"/>
    <s v="141290"/>
    <s v="31911100"/>
    <x v="61"/>
    <x v="2"/>
    <s v=""/>
    <n v="1000000"/>
    <n v="1000000"/>
    <n v="500002"/>
    <n v="0"/>
    <n v="0"/>
    <n v="0"/>
  </r>
  <r>
    <s v="10PDME"/>
    <s v="185301"/>
    <s v="141290"/>
    <s v="32311100"/>
    <x v="62"/>
    <x v="2"/>
    <s v=""/>
    <n v="218232"/>
    <n v="226000"/>
    <n v="226000"/>
    <n v="48253.68"/>
    <n v="148289.70000000001"/>
    <n v="148289.70000000001"/>
  </r>
  <r>
    <s v="10PDME"/>
    <s v="185301"/>
    <s v="141290"/>
    <s v="32711100"/>
    <x v="63"/>
    <x v="2"/>
    <s v=""/>
    <n v="1636745"/>
    <n v="2066745"/>
    <n v="1121553"/>
    <n v="86476"/>
    <n v="86476"/>
    <n v="86476"/>
  </r>
  <r>
    <s v="10PDME"/>
    <s v="185301"/>
    <s v="141290"/>
    <s v="32911100"/>
    <x v="64"/>
    <x v="2"/>
    <s v=""/>
    <n v="109116"/>
    <n v="109116"/>
    <n v="54558"/>
    <n v="0"/>
    <n v="0"/>
    <n v="0"/>
  </r>
  <r>
    <s v="10PDME"/>
    <s v="185301"/>
    <s v="141290"/>
    <s v="33111100"/>
    <x v="65"/>
    <x v="2"/>
    <s v=""/>
    <n v="654698"/>
    <n v="654698"/>
    <n v="427352"/>
    <n v="67209.820000000007"/>
    <n v="170899.71"/>
    <n v="170899.71"/>
  </r>
  <r>
    <s v="10PDME"/>
    <s v="185301"/>
    <s v="141290"/>
    <s v="33311100"/>
    <x v="66"/>
    <x v="2"/>
    <s v=""/>
    <n v="13093961"/>
    <n v="13093961"/>
    <n v="6546983"/>
    <n v="0"/>
    <n v="0"/>
    <n v="0"/>
  </r>
  <r>
    <s v="10PDME"/>
    <s v="185301"/>
    <s v="141290"/>
    <s v="33611100"/>
    <x v="67"/>
    <x v="2"/>
    <s v=""/>
    <n v="9820471"/>
    <n v="5436471"/>
    <n v="1606001"/>
    <n v="951113.99"/>
    <n v="951113.99"/>
    <n v="951113.99"/>
  </r>
  <r>
    <s v="10PDME"/>
    <s v="185301"/>
    <s v="141290"/>
    <s v="33621100"/>
    <x v="68"/>
    <x v="2"/>
    <s v=""/>
    <n v="49102356"/>
    <n v="46088728"/>
    <n v="21672970"/>
    <n v="34408"/>
    <n v="45802"/>
    <n v="45802"/>
  </r>
  <r>
    <s v="10PDME"/>
    <s v="185301"/>
    <s v="141290"/>
    <s v="33911100"/>
    <x v="69"/>
    <x v="2"/>
    <s v=""/>
    <n v="54558173"/>
    <n v="31158173"/>
    <n v="16879089"/>
    <n v="5000"/>
    <n v="3168636.32"/>
    <n v="3168636.32"/>
  </r>
  <r>
    <s v="10PDME"/>
    <s v="185301"/>
    <s v="141290"/>
    <s v="34111100"/>
    <x v="70"/>
    <x v="2"/>
    <s v=""/>
    <n v="654698"/>
    <n v="654698"/>
    <n v="527348"/>
    <n v="131106.41"/>
    <n v="347049.5"/>
    <n v="347049.5"/>
  </r>
  <r>
    <s v="10PDME"/>
    <s v="185301"/>
    <s v="141290"/>
    <s v="34311100"/>
    <x v="71"/>
    <x v="2"/>
    <s v=""/>
    <n v="38703698"/>
    <n v="38703698"/>
    <n v="25351850"/>
    <n v="6372787.3499999996"/>
    <n v="19118362.050000001"/>
    <n v="19118362.050000001"/>
  </r>
  <r>
    <s v="10PDME"/>
    <s v="185301"/>
    <s v="141290"/>
    <s v="34321100"/>
    <x v="72"/>
    <x v="2"/>
    <s v=""/>
    <n v="3200000"/>
    <n v="3200000"/>
    <n v="1599998"/>
    <n v="0"/>
    <n v="0"/>
    <n v="0"/>
  </r>
  <r>
    <s v="10PDME"/>
    <s v="185301"/>
    <s v="141290"/>
    <s v="34711100"/>
    <x v="73"/>
    <x v="2"/>
    <s v=""/>
    <n v="5455817"/>
    <n v="5455817"/>
    <n v="2727911"/>
    <n v="7500"/>
    <n v="7500"/>
    <n v="7500"/>
  </r>
  <r>
    <s v="10PDME"/>
    <s v="185301"/>
    <s v="141290"/>
    <s v="35111100"/>
    <x v="74"/>
    <x v="2"/>
    <s v=""/>
    <n v="6838703"/>
    <n v="6838703"/>
    <n v="3419351"/>
    <n v="48720"/>
    <n v="48720"/>
    <n v="48720"/>
  </r>
  <r>
    <s v="10PDME"/>
    <s v="185301"/>
    <s v="141290"/>
    <s v="35211100"/>
    <x v="75"/>
    <x v="2"/>
    <s v=""/>
    <n v="1091163"/>
    <n v="1939363"/>
    <n v="1401925"/>
    <n v="0"/>
    <n v="0"/>
    <n v="0"/>
  </r>
  <r>
    <s v="10PDME"/>
    <s v="185301"/>
    <s v="141290"/>
    <s v="35311100"/>
    <x v="76"/>
    <x v="2"/>
    <s v=""/>
    <n v="1369516"/>
    <n v="1369516"/>
    <n v="684760"/>
    <n v="0"/>
    <n v="0"/>
    <n v="0"/>
  </r>
  <r>
    <s v="10PDME"/>
    <s v="185301"/>
    <s v="141290"/>
    <s v="35411100"/>
    <x v="77"/>
    <x v="2"/>
    <s v=""/>
    <n v="1092561"/>
    <n v="1092561"/>
    <n v="546279"/>
    <n v="0"/>
    <n v="0"/>
    <n v="0"/>
  </r>
  <r>
    <s v="10PDME"/>
    <s v="185301"/>
    <s v="141290"/>
    <s v="35521100"/>
    <x v="78"/>
    <x v="2"/>
    <s v=""/>
    <n v="1636745"/>
    <n v="1636745"/>
    <n v="818375"/>
    <n v="136416"/>
    <n v="258738"/>
    <n v="258738"/>
  </r>
  <r>
    <s v="10PDME"/>
    <s v="185301"/>
    <s v="141290"/>
    <s v="35531100"/>
    <x v="79"/>
    <x v="2"/>
    <s v=""/>
    <n v="789182"/>
    <n v="789182"/>
    <n v="394592"/>
    <n v="0"/>
    <n v="0"/>
    <n v="0"/>
  </r>
  <r>
    <s v="10PDME"/>
    <s v="185301"/>
    <s v="141290"/>
    <s v="35711100"/>
    <x v="3"/>
    <x v="2"/>
    <s v=""/>
    <n v="692965"/>
    <n v="692965"/>
    <n v="346483"/>
    <n v="0"/>
    <n v="0"/>
    <n v="0"/>
  </r>
  <r>
    <s v="10PDME"/>
    <s v="185301"/>
    <s v="141290"/>
    <s v="35911100"/>
    <x v="80"/>
    <x v="2"/>
    <s v=""/>
    <n v="14239683"/>
    <n v="14239683"/>
    <n v="7144839"/>
    <n v="0"/>
    <n v="4459503.41"/>
    <n v="4459503.41"/>
  </r>
  <r>
    <s v="10PDME"/>
    <s v="185301"/>
    <s v="141290"/>
    <s v="37121100"/>
    <x v="81"/>
    <x v="2"/>
    <s v=""/>
    <n v="0"/>
    <n v="180000"/>
    <n v="180000"/>
    <n v="0"/>
    <n v="162064"/>
    <n v="162064"/>
  </r>
  <r>
    <s v="10PDME"/>
    <s v="185301"/>
    <s v="141290"/>
    <s v="37221100"/>
    <x v="82"/>
    <x v="2"/>
    <s v=""/>
    <n v="0"/>
    <n v="10000"/>
    <n v="10000"/>
    <n v="0"/>
    <n v="0"/>
    <n v="0"/>
  </r>
  <r>
    <s v="10PDME"/>
    <s v="185301"/>
    <s v="141290"/>
    <s v="37611100"/>
    <x v="83"/>
    <x v="2"/>
    <s v=""/>
    <n v="0"/>
    <n v="204000"/>
    <n v="204000"/>
    <n v="27730.65"/>
    <n v="27730.65"/>
    <n v="27730.65"/>
  </r>
  <r>
    <s v="10PDME"/>
    <s v="185301"/>
    <s v="141290"/>
    <s v="37911100"/>
    <x v="84"/>
    <x v="2"/>
    <s v=""/>
    <n v="3000000"/>
    <n v="3000000"/>
    <n v="1500000"/>
    <n v="0"/>
    <n v="0"/>
    <n v="0"/>
  </r>
  <r>
    <s v="10PDME"/>
    <s v="185301"/>
    <s v="141290"/>
    <s v="39211100"/>
    <x v="85"/>
    <x v="2"/>
    <s v=""/>
    <n v="8921506"/>
    <n v="8264853"/>
    <n v="6197098"/>
    <n v="113995.1"/>
    <n v="4068256.1"/>
    <n v="4068256.1"/>
  </r>
  <r>
    <s v="10PDME"/>
    <s v="185301"/>
    <s v="141290"/>
    <s v="39411100"/>
    <x v="86"/>
    <x v="2"/>
    <s v=""/>
    <n v="2182326"/>
    <n v="2182326"/>
    <n v="2182326"/>
    <n v="0"/>
    <n v="0"/>
    <n v="0"/>
  </r>
  <r>
    <s v="10PDME"/>
    <s v="185301"/>
    <s v="141290"/>
    <s v="39811100"/>
    <x v="87"/>
    <x v="2"/>
    <s v=""/>
    <n v="42840349"/>
    <n v="42840349"/>
    <n v="22596465.550000001"/>
    <n v="3641430"/>
    <n v="22596465.550000001"/>
    <n v="22596465.550000001"/>
  </r>
  <r>
    <s v="10PDME"/>
    <s v="185301"/>
    <s v="141290"/>
    <s v="39821100"/>
    <x v="88"/>
    <x v="2"/>
    <s v=""/>
    <n v="22007429"/>
    <n v="22007429"/>
    <n v="8942004"/>
    <n v="745568.84"/>
    <n v="4824913.4800000004"/>
    <n v="4824913.4800000004"/>
  </r>
  <r>
    <s v="10PDME"/>
    <s v="185301"/>
    <s v="141485"/>
    <s v="33621100"/>
    <x v="68"/>
    <x v="2"/>
    <s v=""/>
    <n v="0"/>
    <n v="113000000"/>
    <n v="0"/>
    <n v="0"/>
    <n v="0"/>
    <n v="0"/>
  </r>
  <r>
    <s v="10PDME"/>
    <s v="185301"/>
    <s v="15O190"/>
    <s v="31121100"/>
    <x v="55"/>
    <x v="2"/>
    <s v=""/>
    <n v="29819041"/>
    <n v="24313361.5"/>
    <n v="14909521"/>
    <n v="3611382.44"/>
    <n v="12664574.640000001"/>
    <n v="12664574.640000001"/>
  </r>
  <r>
    <s v="CAPITULO 3000"/>
    <m/>
    <m/>
    <m/>
    <x v="1"/>
    <x v="3"/>
    <m/>
    <n v="400123866"/>
    <n v="447007803.5"/>
    <n v="185369045.55000001"/>
    <n v="21567538.280000001"/>
    <n v="92097882.019999996"/>
    <n v="92097882.019999996"/>
  </r>
  <r>
    <s v="10PDME"/>
    <s v="185301"/>
    <s v="121190"/>
    <s v="59112100"/>
    <x v="89"/>
    <x v="5"/>
    <s v="A10PM9006"/>
    <n v="2500000"/>
    <n v="0"/>
    <n v="0"/>
    <n v="0"/>
    <n v="0"/>
    <n v="0"/>
  </r>
  <r>
    <s v="CAPITULO 5000"/>
    <m/>
    <m/>
    <m/>
    <x v="1"/>
    <x v="3"/>
    <m/>
    <n v="2500000"/>
    <n v="0"/>
    <n v="0"/>
    <n v="0"/>
    <n v="0"/>
    <n v="0"/>
  </r>
  <r>
    <s v="TOTAL CLASIFICACIÓN FUNCIONAL 185"/>
    <m/>
    <m/>
    <m/>
    <x v="1"/>
    <x v="3"/>
    <m/>
    <n v="2206590299"/>
    <n v="2053138888.5"/>
    <n v="853916472.09000003"/>
    <n v="117068871.18000001"/>
    <n v="618282695.30000007"/>
    <n v="618282695.30000007"/>
  </r>
  <r>
    <s v="10PDME"/>
    <s v="269509"/>
    <s v="141290"/>
    <s v="11311100"/>
    <x v="4"/>
    <x v="0"/>
    <s v=""/>
    <n v="9434509"/>
    <n v="9434509"/>
    <n v="4858771"/>
    <n v="667149.6"/>
    <n v="4456994.16"/>
    <n v="4456994.16"/>
  </r>
  <r>
    <s v="10PDME"/>
    <s v="269509"/>
    <s v="141290"/>
    <s v="12111100"/>
    <x v="0"/>
    <x v="0"/>
    <s v=""/>
    <n v="704500"/>
    <n v="1350607"/>
    <n v="703471"/>
    <n v="107856"/>
    <n v="625174"/>
    <n v="625174"/>
  </r>
  <r>
    <s v="10PDME"/>
    <s v="269509"/>
    <s v="141290"/>
    <s v="12211104"/>
    <x v="5"/>
    <x v="0"/>
    <s v=""/>
    <n v="348225"/>
    <n v="348225"/>
    <n v="180678.26"/>
    <n v="25573.3"/>
    <n v="168601.16"/>
    <n v="168601.16"/>
  </r>
  <r>
    <s v="10PDME"/>
    <s v="269509"/>
    <s v="141290"/>
    <s v="12311100"/>
    <x v="6"/>
    <x v="0"/>
    <s v=""/>
    <n v="48262"/>
    <n v="48262"/>
    <n v="36600"/>
    <n v="0"/>
    <n v="36600"/>
    <n v="36600"/>
  </r>
  <r>
    <s v="10PDME"/>
    <s v="269509"/>
    <s v="141290"/>
    <s v="13221100"/>
    <x v="7"/>
    <x v="0"/>
    <s v=""/>
    <n v="80887"/>
    <n v="80887"/>
    <n v="42060"/>
    <n v="2679.75"/>
    <n v="18011.8"/>
    <n v="18011.8"/>
  </r>
  <r>
    <s v="10PDME"/>
    <s v="269509"/>
    <s v="141290"/>
    <s v="13231100"/>
    <x v="8"/>
    <x v="0"/>
    <s v=""/>
    <n v="1215146"/>
    <n v="1215146"/>
    <n v="29166"/>
    <n v="0"/>
    <n v="0"/>
    <n v="0"/>
  </r>
  <r>
    <s v="10PDME"/>
    <s v="269509"/>
    <s v="141290"/>
    <s v="13311100"/>
    <x v="9"/>
    <x v="0"/>
    <s v=""/>
    <n v="175429"/>
    <n v="175429"/>
    <n v="90344"/>
    <n v="18202.43"/>
    <n v="49984.57"/>
    <n v="49984.57"/>
  </r>
  <r>
    <s v="10PDME"/>
    <s v="269509"/>
    <s v="141290"/>
    <s v="13321100"/>
    <x v="10"/>
    <x v="0"/>
    <s v=""/>
    <n v="232490"/>
    <n v="232490"/>
    <n v="119734"/>
    <n v="14788.48"/>
    <n v="65431.67"/>
    <n v="65431.67"/>
  </r>
  <r>
    <s v="10PDME"/>
    <s v="269509"/>
    <s v="141290"/>
    <s v="14431100"/>
    <x v="11"/>
    <x v="0"/>
    <s v=""/>
    <n v="41626"/>
    <n v="41626"/>
    <n v="20398"/>
    <n v="0"/>
    <n v="5108.26"/>
    <n v="5108.26"/>
  </r>
  <r>
    <s v="10PDME"/>
    <s v="269509"/>
    <s v="141290"/>
    <s v="15211100"/>
    <x v="12"/>
    <x v="0"/>
    <s v=""/>
    <n v="99659"/>
    <n v="99659"/>
    <n v="29898"/>
    <n v="0"/>
    <n v="0"/>
    <n v="0"/>
  </r>
  <r>
    <s v="10PDME"/>
    <s v="269509"/>
    <s v="141290"/>
    <s v="15421100"/>
    <x v="13"/>
    <x v="0"/>
    <s v=""/>
    <n v="9127"/>
    <n v="9127"/>
    <n v="2736"/>
    <n v="0"/>
    <n v="0"/>
    <n v="0"/>
  </r>
  <r>
    <s v="10PDME"/>
    <s v="269509"/>
    <s v="141290"/>
    <s v="15431100"/>
    <x v="90"/>
    <x v="0"/>
    <s v=""/>
    <n v="10000000"/>
    <n v="10000000"/>
    <n v="5150000"/>
    <n v="507771.17"/>
    <n v="507771.17"/>
    <n v="507771.17"/>
  </r>
  <r>
    <s v="10PDME"/>
    <s v="269509"/>
    <s v="141290"/>
    <s v="15481100"/>
    <x v="15"/>
    <x v="0"/>
    <s v=""/>
    <n v="367178"/>
    <n v="367178"/>
    <n v="190932"/>
    <n v="0"/>
    <n v="0"/>
    <n v="0"/>
  </r>
  <r>
    <s v="10PDME"/>
    <s v="269509"/>
    <s v="141290"/>
    <s v="15491100"/>
    <x v="16"/>
    <x v="0"/>
    <s v=""/>
    <n v="58506"/>
    <n v="58506"/>
    <n v="58506"/>
    <n v="0"/>
    <n v="7537"/>
    <n v="7537"/>
  </r>
  <r>
    <s v="10PDME"/>
    <s v="269509"/>
    <s v="141290"/>
    <s v="15511100"/>
    <x v="17"/>
    <x v="0"/>
    <s v=""/>
    <n v="27680"/>
    <n v="27680"/>
    <n v="14118"/>
    <n v="0"/>
    <n v="0"/>
    <n v="0"/>
  </r>
  <r>
    <s v="10PDME"/>
    <s v="269509"/>
    <s v="141290"/>
    <s v="15931100"/>
    <x v="18"/>
    <x v="0"/>
    <s v=""/>
    <n v="29290"/>
    <n v="29290"/>
    <n v="14645"/>
    <n v="8760.2900000000009"/>
    <n v="8760.2900000000009"/>
    <n v="8760.2900000000009"/>
  </r>
  <r>
    <s v="10PDME"/>
    <s v="269509"/>
    <s v="141290"/>
    <s v="16111100"/>
    <x v="19"/>
    <x v="0"/>
    <s v=""/>
    <n v="28853"/>
    <n v="28853"/>
    <n v="14862"/>
    <n v="0"/>
    <n v="0"/>
    <n v="0"/>
  </r>
  <r>
    <s v="10PDME"/>
    <s v="269509"/>
    <s v="15O190"/>
    <s v="13111100"/>
    <x v="20"/>
    <x v="0"/>
    <s v=""/>
    <n v="70806"/>
    <n v="70806"/>
    <n v="33984"/>
    <n v="5191.5600000000004"/>
    <n v="32983.74"/>
    <n v="32983.74"/>
  </r>
  <r>
    <s v="10PDME"/>
    <s v="269509"/>
    <s v="15O190"/>
    <s v="13211100"/>
    <x v="21"/>
    <x v="0"/>
    <s v=""/>
    <n v="773236"/>
    <n v="773236"/>
    <n v="398216"/>
    <n v="88147.99"/>
    <n v="341574.94"/>
    <n v="341574.94"/>
  </r>
  <r>
    <s v="10PDME"/>
    <s v="269509"/>
    <s v="15O190"/>
    <s v="14111101"/>
    <x v="22"/>
    <x v="0"/>
    <s v=""/>
    <n v="595341"/>
    <n v="595341"/>
    <n v="291716"/>
    <n v="433.24"/>
    <n v="153349.76000000001"/>
    <n v="153349.76000000001"/>
  </r>
  <r>
    <s v="10PDME"/>
    <s v="269509"/>
    <s v="15O190"/>
    <s v="14211101"/>
    <x v="91"/>
    <x v="0"/>
    <s v=""/>
    <n v="548352"/>
    <n v="548352"/>
    <n v="268692"/>
    <n v="26949.22"/>
    <n v="240806.22"/>
    <n v="240806.22"/>
  </r>
  <r>
    <s v="10PDME"/>
    <s v="269509"/>
    <s v="15O190"/>
    <s v="14311100"/>
    <x v="23"/>
    <x v="0"/>
    <s v=""/>
    <n v="366271"/>
    <n v="366271"/>
    <n v="179472"/>
    <n v="36627"/>
    <n v="179472"/>
    <n v="179472"/>
  </r>
  <r>
    <s v="10PDME"/>
    <s v="269509"/>
    <s v="15O190"/>
    <s v="14411100"/>
    <x v="24"/>
    <x v="0"/>
    <s v=""/>
    <n v="313816"/>
    <n v="313816"/>
    <n v="153770"/>
    <n v="0"/>
    <n v="0"/>
    <n v="0"/>
  </r>
  <r>
    <s v="10PDME"/>
    <s v="269509"/>
    <s v="15O190"/>
    <s v="15111100"/>
    <x v="25"/>
    <x v="0"/>
    <s v=""/>
    <n v="3758792"/>
    <n v="3758792"/>
    <n v="1935776"/>
    <n v="242662.26"/>
    <n v="1641266.14"/>
    <n v="1641266.14"/>
  </r>
  <r>
    <s v="10PDME"/>
    <s v="269509"/>
    <s v="15O190"/>
    <s v="15311100"/>
    <x v="26"/>
    <x v="0"/>
    <s v=""/>
    <n v="164523"/>
    <n v="164523"/>
    <n v="49356"/>
    <n v="0"/>
    <n v="0"/>
    <n v="0"/>
  </r>
  <r>
    <s v="10PDME"/>
    <s v="269509"/>
    <s v="15O190"/>
    <s v="15411118"/>
    <x v="27"/>
    <x v="0"/>
    <s v=""/>
    <n v="1008568"/>
    <n v="1008568"/>
    <n v="0"/>
    <n v="0"/>
    <n v="0"/>
    <n v="0"/>
  </r>
  <r>
    <s v="10PDME"/>
    <s v="269509"/>
    <s v="15O190"/>
    <s v="15461100"/>
    <x v="28"/>
    <x v="0"/>
    <s v=""/>
    <n v="2757836"/>
    <n v="2757836"/>
    <n v="1434075"/>
    <n v="199329.34"/>
    <n v="1345334"/>
    <n v="1345334"/>
  </r>
  <r>
    <s v="10PDME"/>
    <s v="269509"/>
    <s v="15O190"/>
    <s v="15471100"/>
    <x v="29"/>
    <x v="0"/>
    <s v=""/>
    <n v="729947"/>
    <n v="729947"/>
    <n v="189784"/>
    <n v="6039.88"/>
    <n v="188524.88"/>
    <n v="188524.88"/>
  </r>
  <r>
    <s v="10PDME"/>
    <s v="269509"/>
    <s v="15O190"/>
    <s v="15911100"/>
    <x v="30"/>
    <x v="0"/>
    <s v=""/>
    <n v="538517"/>
    <n v="538517"/>
    <n v="277337"/>
    <n v="45774"/>
    <n v="277337"/>
    <n v="277337"/>
  </r>
  <r>
    <s v="10PDME"/>
    <s v="269509"/>
    <s v="15O190"/>
    <s v="17111100"/>
    <x v="31"/>
    <x v="0"/>
    <s v=""/>
    <n v="1648291"/>
    <n v="1648291"/>
    <n v="848871"/>
    <n v="123548.1"/>
    <n v="655989"/>
    <n v="655989"/>
  </r>
  <r>
    <s v="10PDME"/>
    <s v="269509"/>
    <s v="15O190"/>
    <s v="17141100"/>
    <x v="32"/>
    <x v="0"/>
    <s v=""/>
    <n v="686765"/>
    <n v="686765"/>
    <n v="247236"/>
    <n v="38717.519999999997"/>
    <n v="244747.51999999999"/>
    <n v="244747.51999999999"/>
  </r>
  <r>
    <s v="CAPITULO 1000"/>
    <m/>
    <m/>
    <m/>
    <x v="1"/>
    <x v="3"/>
    <m/>
    <n v="36862428"/>
    <n v="37508535"/>
    <n v="17865204.259999998"/>
    <n v="2166201.13"/>
    <n v="11251359.280000001"/>
    <n v="11251359.280000001"/>
  </r>
  <r>
    <s v="10PDME"/>
    <s v="269509"/>
    <s v="141290"/>
    <s v="21711100"/>
    <x v="92"/>
    <x v="4"/>
    <s v=""/>
    <n v="27279"/>
    <n v="27279"/>
    <n v="27279"/>
    <n v="0"/>
    <n v="0"/>
    <n v="0"/>
  </r>
  <r>
    <s v="10PDME"/>
    <s v="269509"/>
    <s v="141290"/>
    <s v="22311100"/>
    <x v="93"/>
    <x v="4"/>
    <s v=""/>
    <n v="218232"/>
    <n v="218232"/>
    <n v="109116"/>
    <n v="0"/>
    <n v="0"/>
    <n v="0"/>
  </r>
  <r>
    <s v="CAPITULO 2000"/>
    <m/>
    <m/>
    <m/>
    <x v="1"/>
    <x v="3"/>
    <m/>
    <n v="245511"/>
    <n v="245511"/>
    <n v="136395"/>
    <n v="0"/>
    <n v="0"/>
    <n v="0"/>
  </r>
  <r>
    <s v="10PDME"/>
    <s v="269509"/>
    <s v="141290"/>
    <s v="31121100"/>
    <x v="55"/>
    <x v="2"/>
    <s v=""/>
    <n v="551987"/>
    <n v="0"/>
    <n v="0"/>
    <n v="0"/>
    <n v="0"/>
    <n v="0"/>
  </r>
  <r>
    <s v="10PDME"/>
    <s v="269509"/>
    <s v="141290"/>
    <s v="35211100"/>
    <x v="75"/>
    <x v="2"/>
    <s v=""/>
    <n v="218232"/>
    <n v="218232"/>
    <n v="109116"/>
    <n v="0"/>
    <n v="0"/>
    <n v="0"/>
  </r>
  <r>
    <s v="10PDME"/>
    <s v="269509"/>
    <s v="141290"/>
    <s v="35811100"/>
    <x v="94"/>
    <x v="2"/>
    <s v=""/>
    <n v="403406"/>
    <n v="2349806"/>
    <n v="2148104"/>
    <n v="0"/>
    <n v="0"/>
    <n v="0"/>
  </r>
  <r>
    <s v="10PDME"/>
    <s v="269509"/>
    <s v="141290"/>
    <s v="39811100"/>
    <x v="87"/>
    <x v="2"/>
    <s v=""/>
    <n v="859744"/>
    <n v="859744"/>
    <n v="442767"/>
    <n v="53259.98"/>
    <n v="348896.06"/>
    <n v="348896.06"/>
  </r>
  <r>
    <s v="10PDME"/>
    <s v="269509"/>
    <s v="141290"/>
    <s v="39821100"/>
    <x v="88"/>
    <x v="2"/>
    <s v=""/>
    <n v="505516"/>
    <n v="505516"/>
    <n v="136488"/>
    <n v="15290.99"/>
    <n v="102612.75"/>
    <n v="102612.75"/>
  </r>
  <r>
    <s v="10PDME"/>
    <s v="269509"/>
    <s v="15O190"/>
    <s v="31121100"/>
    <x v="55"/>
    <x v="2"/>
    <s v=""/>
    <n v="807401"/>
    <n v="658325.85"/>
    <n v="403703"/>
    <n v="97783.69"/>
    <n v="342916.68"/>
    <n v="342916.68"/>
  </r>
  <r>
    <s v="CAPITULO 3000"/>
    <m/>
    <m/>
    <m/>
    <x v="1"/>
    <x v="3"/>
    <m/>
    <n v="3346286"/>
    <n v="4591623.8499999996"/>
    <n v="3240178"/>
    <n v="166334.66"/>
    <n v="794425.49"/>
    <n v="794425.49"/>
  </r>
  <r>
    <s v="TOTAL CLASIFICACIÓN FUNCIONAL 269"/>
    <m/>
    <m/>
    <m/>
    <x v="1"/>
    <x v="3"/>
    <m/>
    <n v="40454225"/>
    <n v="42345669.850000001"/>
    <n v="21241777.259999998"/>
    <n v="2332535.79"/>
    <n v="12045784.770000001"/>
    <n v="12045784.770000001"/>
  </r>
  <r>
    <s v="10PDME"/>
    <s v="356362"/>
    <s v="141290"/>
    <s v="11311100"/>
    <x v="4"/>
    <x v="0"/>
    <s v=""/>
    <n v="20923196"/>
    <n v="20923196"/>
    <n v="12579602.68"/>
    <n v="1778472"/>
    <n v="12579602.68"/>
    <n v="12579602.68"/>
  </r>
  <r>
    <s v="10PDME"/>
    <s v="356362"/>
    <s v="141290"/>
    <s v="12111100"/>
    <x v="0"/>
    <x v="0"/>
    <s v=""/>
    <n v="380063"/>
    <n v="2486451"/>
    <n v="1211043"/>
    <n v="214229.4"/>
    <n v="1103505.6000000001"/>
    <n v="1103505.6000000001"/>
  </r>
  <r>
    <s v="10PDME"/>
    <s v="356362"/>
    <s v="141290"/>
    <s v="12211104"/>
    <x v="5"/>
    <x v="0"/>
    <s v=""/>
    <n v="487514"/>
    <n v="487514"/>
    <n v="282175.87"/>
    <n v="41439"/>
    <n v="282175.87"/>
    <n v="282175.87"/>
  </r>
  <r>
    <s v="10PDME"/>
    <s v="356362"/>
    <s v="141290"/>
    <s v="12311100"/>
    <x v="6"/>
    <x v="0"/>
    <s v=""/>
    <n v="99208"/>
    <n v="99208"/>
    <n v="61100"/>
    <n v="0"/>
    <n v="61100"/>
    <n v="61100"/>
  </r>
  <r>
    <s v="10PDME"/>
    <s v="356362"/>
    <s v="141290"/>
    <s v="13221100"/>
    <x v="7"/>
    <x v="0"/>
    <s v=""/>
    <n v="165189"/>
    <n v="165189"/>
    <n v="85898"/>
    <n v="2130.63"/>
    <n v="15699.95"/>
    <n v="15699.95"/>
  </r>
  <r>
    <s v="10PDME"/>
    <s v="356362"/>
    <s v="141290"/>
    <s v="13231100"/>
    <x v="8"/>
    <x v="0"/>
    <s v=""/>
    <n v="2712613"/>
    <n v="2712613"/>
    <n v="65100"/>
    <n v="0"/>
    <n v="0"/>
    <n v="0"/>
  </r>
  <r>
    <s v="10PDME"/>
    <s v="356362"/>
    <s v="141290"/>
    <s v="13311100"/>
    <x v="9"/>
    <x v="0"/>
    <s v=""/>
    <n v="665196"/>
    <n v="665196"/>
    <n v="342578"/>
    <n v="0"/>
    <n v="0"/>
    <n v="0"/>
  </r>
  <r>
    <s v="10PDME"/>
    <s v="356362"/>
    <s v="141290"/>
    <s v="13321100"/>
    <x v="10"/>
    <x v="0"/>
    <s v=""/>
    <n v="474803"/>
    <n v="474803"/>
    <n v="244522"/>
    <n v="28252.73"/>
    <n v="121578.02"/>
    <n v="121578.02"/>
  </r>
  <r>
    <s v="10PDME"/>
    <s v="356362"/>
    <s v="141290"/>
    <s v="14431100"/>
    <x v="11"/>
    <x v="0"/>
    <s v=""/>
    <n v="87596"/>
    <n v="87596"/>
    <n v="42924"/>
    <n v="0"/>
    <n v="10749.61"/>
    <n v="10749.61"/>
  </r>
  <r>
    <s v="10PDME"/>
    <s v="356362"/>
    <s v="141290"/>
    <s v="15211100"/>
    <x v="12"/>
    <x v="0"/>
    <s v=""/>
    <n v="196693"/>
    <n v="196693"/>
    <n v="59010"/>
    <n v="0"/>
    <n v="0"/>
    <n v="0"/>
  </r>
  <r>
    <s v="10PDME"/>
    <s v="356362"/>
    <s v="141290"/>
    <s v="15421100"/>
    <x v="13"/>
    <x v="0"/>
    <s v=""/>
    <n v="18754"/>
    <n v="18754"/>
    <n v="5628"/>
    <n v="0"/>
    <n v="0"/>
    <n v="0"/>
  </r>
  <r>
    <s v="10PDME"/>
    <s v="356362"/>
    <s v="141290"/>
    <s v="15481100"/>
    <x v="15"/>
    <x v="0"/>
    <s v=""/>
    <n v="772723"/>
    <n v="772723"/>
    <n v="401816"/>
    <n v="0"/>
    <n v="0"/>
    <n v="0"/>
  </r>
  <r>
    <s v="10PDME"/>
    <s v="356362"/>
    <s v="141290"/>
    <s v="15491100"/>
    <x v="16"/>
    <x v="0"/>
    <s v=""/>
    <n v="93609"/>
    <n v="93609"/>
    <n v="93609"/>
    <n v="0"/>
    <n v="12060"/>
    <n v="12060"/>
  </r>
  <r>
    <s v="10PDME"/>
    <s v="356362"/>
    <s v="141290"/>
    <s v="15511100"/>
    <x v="17"/>
    <x v="0"/>
    <s v=""/>
    <n v="56530"/>
    <n v="56530"/>
    <n v="28830"/>
    <n v="0"/>
    <n v="0"/>
    <n v="0"/>
  </r>
  <r>
    <s v="10PDME"/>
    <s v="356362"/>
    <s v="141290"/>
    <s v="15931100"/>
    <x v="18"/>
    <x v="0"/>
    <s v=""/>
    <n v="61248"/>
    <n v="61248"/>
    <n v="30624"/>
    <n v="16155.34"/>
    <n v="16155.34"/>
    <n v="16155.34"/>
  </r>
  <r>
    <s v="10PDME"/>
    <s v="356362"/>
    <s v="141290"/>
    <s v="16111100"/>
    <x v="19"/>
    <x v="0"/>
    <s v=""/>
    <n v="109405"/>
    <n v="109405"/>
    <n v="56341"/>
    <n v="0"/>
    <n v="0"/>
    <n v="0"/>
  </r>
  <r>
    <s v="10PDME"/>
    <s v="356362"/>
    <s v="15O190"/>
    <s v="13111100"/>
    <x v="20"/>
    <x v="0"/>
    <s v=""/>
    <n v="149012"/>
    <n v="149012"/>
    <n v="71526"/>
    <n v="11921"/>
    <n v="71526"/>
    <n v="71526"/>
  </r>
  <r>
    <s v="10PDME"/>
    <s v="356362"/>
    <s v="15O190"/>
    <s v="13211100"/>
    <x v="21"/>
    <x v="0"/>
    <s v=""/>
    <n v="1627256"/>
    <n v="1627256"/>
    <n v="838038"/>
    <n v="138317"/>
    <n v="838038"/>
    <n v="838038"/>
  </r>
  <r>
    <s v="10PDME"/>
    <s v="356362"/>
    <s v="15O190"/>
    <s v="14111101"/>
    <x v="22"/>
    <x v="0"/>
    <s v=""/>
    <n v="1223755"/>
    <n v="1223755"/>
    <n v="599640"/>
    <n v="12.1"/>
    <n v="443146.23"/>
    <n v="443146.23"/>
  </r>
  <r>
    <s v="10PDME"/>
    <s v="356362"/>
    <s v="15O190"/>
    <s v="14211101"/>
    <x v="91"/>
    <x v="0"/>
    <s v=""/>
    <n v="1127164"/>
    <n v="1127164"/>
    <n v="552310"/>
    <n v="112716"/>
    <n v="552310"/>
    <n v="552310"/>
  </r>
  <r>
    <s v="10PDME"/>
    <s v="356362"/>
    <s v="15O190"/>
    <s v="14311100"/>
    <x v="23"/>
    <x v="0"/>
    <s v=""/>
    <n v="752883"/>
    <n v="752883"/>
    <n v="368912"/>
    <n v="75288"/>
    <n v="368912"/>
    <n v="368912"/>
  </r>
  <r>
    <s v="10PDME"/>
    <s v="356362"/>
    <s v="15O190"/>
    <s v="14411100"/>
    <x v="24"/>
    <x v="0"/>
    <s v=""/>
    <n v="660417"/>
    <n v="660417"/>
    <n v="323605"/>
    <n v="0"/>
    <n v="0"/>
    <n v="0"/>
  </r>
  <r>
    <s v="10PDME"/>
    <s v="356362"/>
    <s v="15O190"/>
    <s v="15111100"/>
    <x v="25"/>
    <x v="0"/>
    <s v=""/>
    <n v="7704835"/>
    <n v="7704835"/>
    <n v="3967990"/>
    <n v="654911"/>
    <n v="3967990"/>
    <n v="3967990"/>
  </r>
  <r>
    <s v="10PDME"/>
    <s v="356362"/>
    <s v="15O190"/>
    <s v="15311100"/>
    <x v="26"/>
    <x v="0"/>
    <s v=""/>
    <n v="1062969"/>
    <n v="1062969"/>
    <n v="318888"/>
    <n v="0"/>
    <n v="11404.08"/>
    <n v="11404.08"/>
  </r>
  <r>
    <s v="10PDME"/>
    <s v="356362"/>
    <s v="15O190"/>
    <s v="15411118"/>
    <x v="27"/>
    <x v="0"/>
    <s v=""/>
    <n v="1976795"/>
    <n v="1976795"/>
    <n v="0"/>
    <n v="0"/>
    <n v="0"/>
    <n v="0"/>
  </r>
  <r>
    <s v="10PDME"/>
    <s v="356362"/>
    <s v="15O190"/>
    <s v="15461100"/>
    <x v="28"/>
    <x v="0"/>
    <s v=""/>
    <n v="5639261"/>
    <n v="5639261"/>
    <n v="2932416"/>
    <n v="66939.759999999995"/>
    <n v="2519912.52"/>
    <n v="2519912.52"/>
  </r>
  <r>
    <s v="10PDME"/>
    <s v="356362"/>
    <s v="15O190"/>
    <s v="15471100"/>
    <x v="29"/>
    <x v="0"/>
    <s v=""/>
    <n v="1523786"/>
    <n v="1523786"/>
    <n v="396185"/>
    <n v="0"/>
    <n v="156090.25"/>
    <n v="156090.25"/>
  </r>
  <r>
    <s v="10PDME"/>
    <s v="356362"/>
    <s v="15O190"/>
    <s v="15911100"/>
    <x v="30"/>
    <x v="0"/>
    <s v=""/>
    <n v="1615552"/>
    <n v="1615552"/>
    <n v="832010"/>
    <n v="137322"/>
    <n v="832010"/>
    <n v="832010"/>
  </r>
  <r>
    <s v="10PDME"/>
    <s v="356362"/>
    <s v="15O190"/>
    <s v="17111100"/>
    <x v="31"/>
    <x v="0"/>
    <s v=""/>
    <n v="3335130"/>
    <n v="3335130"/>
    <n v="1717592"/>
    <n v="196259.45"/>
    <n v="1630365.45"/>
    <n v="1630365.45"/>
  </r>
  <r>
    <s v="10PDME"/>
    <s v="356362"/>
    <s v="15O190"/>
    <s v="17141100"/>
    <x v="32"/>
    <x v="0"/>
    <s v=""/>
    <n v="1411899"/>
    <n v="1411899"/>
    <n v="508284"/>
    <n v="84714"/>
    <n v="508284"/>
    <n v="508284"/>
  </r>
  <r>
    <s v="10PDME"/>
    <s v="356363"/>
    <s v="141290"/>
    <s v="11311100"/>
    <x v="4"/>
    <x v="0"/>
    <s v=""/>
    <n v="96807333"/>
    <n v="96807333"/>
    <n v="47855775"/>
    <n v="4417699.68"/>
    <n v="28867474.739999998"/>
    <n v="28867474.739999998"/>
  </r>
  <r>
    <s v="10PDME"/>
    <s v="356363"/>
    <s v="141290"/>
    <s v="12111100"/>
    <x v="0"/>
    <x v="0"/>
    <s v=""/>
    <n v="0"/>
    <n v="2399462"/>
    <n v="1212242"/>
    <n v="197870"/>
    <n v="1097807"/>
    <n v="1097807"/>
  </r>
  <r>
    <s v="10PDME"/>
    <s v="356363"/>
    <s v="141290"/>
    <s v="12211104"/>
    <x v="5"/>
    <x v="0"/>
    <s v=""/>
    <n v="4457273"/>
    <n v="4457273"/>
    <n v="2295495"/>
    <n v="323991.84999999998"/>
    <n v="2102979.23"/>
    <n v="2102979.23"/>
  </r>
  <r>
    <s v="10PDME"/>
    <s v="356363"/>
    <s v="141290"/>
    <s v="12311100"/>
    <x v="6"/>
    <x v="0"/>
    <s v=""/>
    <n v="418936"/>
    <n v="418936"/>
    <n v="282354"/>
    <n v="62840"/>
    <n v="282354"/>
    <n v="282354"/>
  </r>
  <r>
    <s v="10PDME"/>
    <s v="356363"/>
    <s v="141290"/>
    <s v="13221100"/>
    <x v="7"/>
    <x v="0"/>
    <s v=""/>
    <n v="705201"/>
    <n v="705201"/>
    <n v="366704"/>
    <n v="40300.620000000003"/>
    <n v="265767.43"/>
    <n v="265767.43"/>
  </r>
  <r>
    <s v="10PDME"/>
    <s v="356363"/>
    <s v="141290"/>
    <s v="13231100"/>
    <x v="8"/>
    <x v="0"/>
    <s v=""/>
    <n v="12243119"/>
    <n v="12243119"/>
    <n v="0"/>
    <n v="0"/>
    <n v="0"/>
    <n v="0"/>
  </r>
  <r>
    <s v="10PDME"/>
    <s v="356363"/>
    <s v="141290"/>
    <s v="13311100"/>
    <x v="9"/>
    <x v="0"/>
    <s v=""/>
    <n v="5866104"/>
    <n v="5866104"/>
    <n v="3021044"/>
    <n v="0"/>
    <n v="0"/>
    <n v="0"/>
  </r>
  <r>
    <s v="10PDME"/>
    <s v="356363"/>
    <s v="141290"/>
    <s v="13321100"/>
    <x v="10"/>
    <x v="0"/>
    <s v=""/>
    <n v="2026928"/>
    <n v="2026928"/>
    <n v="1043869"/>
    <n v="172289"/>
    <n v="1043869"/>
    <n v="1043869"/>
  </r>
  <r>
    <s v="10PDME"/>
    <s v="356363"/>
    <s v="141290"/>
    <s v="14431100"/>
    <x v="11"/>
    <x v="0"/>
    <s v=""/>
    <n v="348540"/>
    <n v="348540"/>
    <n v="170784"/>
    <n v="0"/>
    <n v="42772.13"/>
    <n v="42772.13"/>
  </r>
  <r>
    <s v="10PDME"/>
    <s v="356363"/>
    <s v="141290"/>
    <s v="15211100"/>
    <x v="12"/>
    <x v="0"/>
    <s v=""/>
    <n v="819562"/>
    <n v="819562"/>
    <n v="245868"/>
    <n v="0"/>
    <n v="0"/>
    <n v="0"/>
  </r>
  <r>
    <s v="10PDME"/>
    <s v="356363"/>
    <s v="141290"/>
    <s v="15421100"/>
    <x v="13"/>
    <x v="0"/>
    <s v=""/>
    <n v="79229"/>
    <n v="79229"/>
    <n v="23766"/>
    <n v="0"/>
    <n v="0"/>
    <n v="0"/>
  </r>
  <r>
    <s v="10PDME"/>
    <s v="356363"/>
    <s v="141290"/>
    <s v="15481100"/>
    <x v="15"/>
    <x v="0"/>
    <s v=""/>
    <n v="3074434"/>
    <n v="3074434"/>
    <n v="1598706"/>
    <n v="0"/>
    <n v="0"/>
    <n v="0"/>
  </r>
  <r>
    <s v="10PDME"/>
    <s v="356363"/>
    <s v="141290"/>
    <s v="15491100"/>
    <x v="16"/>
    <x v="0"/>
    <s v=""/>
    <n v="15301"/>
    <n v="15301"/>
    <n v="15301"/>
    <n v="0"/>
    <n v="1971"/>
    <n v="1971"/>
  </r>
  <r>
    <s v="10PDME"/>
    <s v="356363"/>
    <s v="141290"/>
    <s v="15511100"/>
    <x v="17"/>
    <x v="0"/>
    <s v=""/>
    <n v="241337"/>
    <n v="241337"/>
    <n v="123084"/>
    <n v="8363.25"/>
    <n v="30368.25"/>
    <n v="30368.25"/>
  </r>
  <r>
    <s v="10PDME"/>
    <s v="356363"/>
    <s v="141290"/>
    <s v="15931100"/>
    <x v="18"/>
    <x v="0"/>
    <s v=""/>
    <n v="246305"/>
    <n v="246305"/>
    <n v="123152"/>
    <n v="61094.49"/>
    <n v="61094.49"/>
    <n v="61094.49"/>
  </r>
  <r>
    <s v="10PDME"/>
    <s v="356363"/>
    <s v="141290"/>
    <s v="16111100"/>
    <x v="19"/>
    <x v="0"/>
    <s v=""/>
    <n v="964804"/>
    <n v="964804"/>
    <n v="496872"/>
    <n v="0"/>
    <n v="0"/>
    <n v="0"/>
  </r>
  <r>
    <s v="10PDME"/>
    <s v="356363"/>
    <s v="15O190"/>
    <s v="13111100"/>
    <x v="20"/>
    <x v="0"/>
    <s v=""/>
    <n v="592861"/>
    <n v="592861"/>
    <n v="284574"/>
    <n v="37875.72"/>
    <n v="243902"/>
    <n v="243902"/>
  </r>
  <r>
    <s v="10PDME"/>
    <s v="356363"/>
    <s v="15O190"/>
    <s v="13211100"/>
    <x v="21"/>
    <x v="0"/>
    <s v=""/>
    <n v="6474416"/>
    <n v="6474416"/>
    <n v="3334322"/>
    <n v="314015.78000000003"/>
    <n v="2049320.49"/>
    <n v="2049320.49"/>
  </r>
  <r>
    <s v="10PDME"/>
    <s v="356363"/>
    <s v="15O190"/>
    <s v="14111101"/>
    <x v="22"/>
    <x v="0"/>
    <s v=""/>
    <n v="5167895"/>
    <n v="5167895"/>
    <n v="2532271"/>
    <n v="3190.04"/>
    <n v="1207665.0900000001"/>
    <n v="1207665.0900000001"/>
  </r>
  <r>
    <s v="10PDME"/>
    <s v="356363"/>
    <s v="15O190"/>
    <s v="14211101"/>
    <x v="91"/>
    <x v="0"/>
    <s v=""/>
    <n v="4759997"/>
    <n v="4759997"/>
    <n v="2332400"/>
    <n v="66510.679999999993"/>
    <n v="1922910.68"/>
    <n v="1922910.68"/>
  </r>
  <r>
    <s v="10PDME"/>
    <s v="356363"/>
    <s v="15O190"/>
    <s v="14311100"/>
    <x v="23"/>
    <x v="0"/>
    <s v=""/>
    <n v="3179434"/>
    <n v="3179434"/>
    <n v="1557922"/>
    <n v="244591.96"/>
    <n v="1484570.96"/>
    <n v="1484570.96"/>
  </r>
  <r>
    <s v="10PDME"/>
    <s v="356363"/>
    <s v="15O190"/>
    <s v="14411100"/>
    <x v="24"/>
    <x v="0"/>
    <s v=""/>
    <n v="2627627"/>
    <n v="2627627"/>
    <n v="1287538"/>
    <n v="0"/>
    <n v="0"/>
    <n v="0"/>
  </r>
  <r>
    <s v="10PDME"/>
    <s v="356363"/>
    <s v="15O190"/>
    <s v="15111100"/>
    <x v="25"/>
    <x v="0"/>
    <s v=""/>
    <n v="32589617"/>
    <n v="32589617"/>
    <n v="16783651"/>
    <n v="1794544.26"/>
    <n v="11595237.52"/>
    <n v="11595237.52"/>
  </r>
  <r>
    <s v="10PDME"/>
    <s v="356363"/>
    <s v="15O190"/>
    <s v="15311100"/>
    <x v="26"/>
    <x v="0"/>
    <s v=""/>
    <n v="17902204"/>
    <n v="17902204"/>
    <n v="5370660"/>
    <n v="65699.64"/>
    <n v="361348.02"/>
    <n v="361348.02"/>
  </r>
  <r>
    <s v="10PDME"/>
    <s v="356363"/>
    <s v="15O190"/>
    <s v="15411118"/>
    <x v="27"/>
    <x v="0"/>
    <s v=""/>
    <n v="8324038"/>
    <n v="8324038"/>
    <n v="0"/>
    <n v="0"/>
    <n v="0"/>
    <n v="0"/>
  </r>
  <r>
    <s v="10PDME"/>
    <s v="356363"/>
    <s v="15O190"/>
    <s v="15461100"/>
    <x v="28"/>
    <x v="0"/>
    <s v=""/>
    <n v="24001994"/>
    <n v="24001994"/>
    <n v="12481039"/>
    <n v="1750984.81"/>
    <n v="12072519.380000001"/>
    <n v="12072519.380000001"/>
  </r>
  <r>
    <s v="10PDME"/>
    <s v="356363"/>
    <s v="15O190"/>
    <s v="15471100"/>
    <x v="29"/>
    <x v="0"/>
    <s v=""/>
    <n v="6157024"/>
    <n v="6157024"/>
    <n v="1600826"/>
    <n v="0"/>
    <n v="433598.63"/>
    <n v="433598.63"/>
  </r>
  <r>
    <s v="10PDME"/>
    <s v="356363"/>
    <s v="15O190"/>
    <s v="15911100"/>
    <x v="30"/>
    <x v="0"/>
    <s v=""/>
    <n v="3231104"/>
    <n v="3231104"/>
    <n v="1664019"/>
    <n v="239217.47"/>
    <n v="1596232.93"/>
    <n v="1596232.93"/>
  </r>
  <r>
    <s v="10PDME"/>
    <s v="356363"/>
    <s v="15O190"/>
    <s v="17111100"/>
    <x v="31"/>
    <x v="0"/>
    <s v=""/>
    <n v="13747803"/>
    <n v="13747803"/>
    <n v="7080117"/>
    <n v="529666.1"/>
    <n v="3885239.8"/>
    <n v="3885239.8"/>
  </r>
  <r>
    <s v="10PDME"/>
    <s v="356363"/>
    <s v="15O190"/>
    <s v="17141100"/>
    <x v="32"/>
    <x v="0"/>
    <s v=""/>
    <n v="5928002"/>
    <n v="5928002"/>
    <n v="2134080"/>
    <n v="239323"/>
    <n v="1684051.45"/>
    <n v="1684051.45"/>
  </r>
  <r>
    <s v="10PDME"/>
    <s v="356381"/>
    <s v="141290"/>
    <s v="11311100"/>
    <x v="4"/>
    <x v="0"/>
    <s v=""/>
    <n v="120445681"/>
    <n v="120445681"/>
    <n v="65029526"/>
    <n v="8854274.6400000006"/>
    <n v="57394005.329999998"/>
    <n v="57394005.329999998"/>
  </r>
  <r>
    <s v="10PDME"/>
    <s v="356381"/>
    <s v="141290"/>
    <s v="12111100"/>
    <x v="0"/>
    <x v="0"/>
    <s v=""/>
    <n v="380064"/>
    <n v="2992532"/>
    <n v="1565012"/>
    <n v="229820"/>
    <n v="1411468.8"/>
    <n v="1411468.8"/>
  </r>
  <r>
    <s v="10PDME"/>
    <s v="356381"/>
    <s v="141290"/>
    <s v="12311100"/>
    <x v="6"/>
    <x v="0"/>
    <s v=""/>
    <n v="567076"/>
    <n v="567076"/>
    <n v="260854"/>
    <n v="0"/>
    <n v="41700"/>
    <n v="41700"/>
  </r>
  <r>
    <s v="10PDME"/>
    <s v="356381"/>
    <s v="141290"/>
    <s v="13221100"/>
    <x v="7"/>
    <x v="0"/>
    <s v=""/>
    <n v="928498"/>
    <n v="928498"/>
    <n v="482819"/>
    <n v="43308.33"/>
    <n v="287004.19"/>
    <n v="287004.19"/>
  </r>
  <r>
    <s v="10PDME"/>
    <s v="356381"/>
    <s v="141290"/>
    <s v="13231100"/>
    <x v="8"/>
    <x v="0"/>
    <s v=""/>
    <n v="16222655"/>
    <n v="16222655"/>
    <n v="0"/>
    <n v="0"/>
    <n v="0"/>
    <n v="0"/>
  </r>
  <r>
    <s v="10PDME"/>
    <s v="356381"/>
    <s v="141290"/>
    <s v="13311100"/>
    <x v="9"/>
    <x v="0"/>
    <s v=""/>
    <n v="17796331"/>
    <n v="17796331"/>
    <n v="9165110"/>
    <n v="2071816.7"/>
    <n v="9165110"/>
    <n v="9165110"/>
  </r>
  <r>
    <s v="10PDME"/>
    <s v="356381"/>
    <s v="141290"/>
    <s v="13321100"/>
    <x v="10"/>
    <x v="0"/>
    <s v=""/>
    <n v="2668733"/>
    <n v="2668733"/>
    <n v="1374396"/>
    <n v="271165.81"/>
    <n v="1225639.1200000001"/>
    <n v="1225639.1200000001"/>
  </r>
  <r>
    <s v="10PDME"/>
    <s v="356381"/>
    <s v="141290"/>
    <s v="14431100"/>
    <x v="11"/>
    <x v="0"/>
    <s v=""/>
    <n v="525602"/>
    <n v="525602"/>
    <n v="257544"/>
    <n v="0"/>
    <n v="64500.82"/>
    <n v="64500.82"/>
  </r>
  <r>
    <s v="10PDME"/>
    <s v="356381"/>
    <s v="141290"/>
    <s v="15211100"/>
    <x v="12"/>
    <x v="0"/>
    <s v=""/>
    <n v="1111980"/>
    <n v="1111980"/>
    <n v="333594"/>
    <n v="0"/>
    <n v="0"/>
    <n v="0"/>
  </r>
  <r>
    <s v="10PDME"/>
    <s v="356381"/>
    <s v="141290"/>
    <s v="15421100"/>
    <x v="13"/>
    <x v="0"/>
    <s v=""/>
    <n v="107237"/>
    <n v="107237"/>
    <n v="67688"/>
    <n v="0"/>
    <n v="67688"/>
    <n v="67688"/>
  </r>
  <r>
    <s v="10PDME"/>
    <s v="356381"/>
    <s v="141290"/>
    <s v="15441100"/>
    <x v="14"/>
    <x v="0"/>
    <s v=""/>
    <n v="16946"/>
    <n v="16946"/>
    <n v="8725"/>
    <n v="0"/>
    <n v="5845"/>
    <n v="5845"/>
  </r>
  <r>
    <s v="10PDME"/>
    <s v="356381"/>
    <s v="141290"/>
    <s v="15481100"/>
    <x v="15"/>
    <x v="0"/>
    <s v=""/>
    <n v="4636321"/>
    <n v="4636321"/>
    <n v="2410888"/>
    <n v="214589.38"/>
    <n v="214589.38"/>
    <n v="214589.38"/>
  </r>
  <r>
    <s v="10PDME"/>
    <s v="356381"/>
    <s v="141290"/>
    <s v="15491100"/>
    <x v="16"/>
    <x v="0"/>
    <s v=""/>
    <n v="684964"/>
    <n v="684964"/>
    <n v="684964"/>
    <n v="0"/>
    <n v="88243"/>
    <n v="88243"/>
  </r>
  <r>
    <s v="10PDME"/>
    <s v="356381"/>
    <s v="141290"/>
    <s v="15511100"/>
    <x v="17"/>
    <x v="0"/>
    <s v=""/>
    <n v="317753"/>
    <n v="317753"/>
    <n v="162054"/>
    <n v="2268"/>
    <n v="22396.5"/>
    <n v="22396.5"/>
  </r>
  <r>
    <s v="10PDME"/>
    <s v="356381"/>
    <s v="141290"/>
    <s v="15931100"/>
    <x v="18"/>
    <x v="0"/>
    <s v=""/>
    <n v="361692"/>
    <n v="361692"/>
    <n v="180846"/>
    <n v="83052.100000000006"/>
    <n v="83052.100000000006"/>
    <n v="83052.100000000006"/>
  </r>
  <r>
    <s v="10PDME"/>
    <s v="356381"/>
    <s v="141290"/>
    <s v="16111100"/>
    <x v="19"/>
    <x v="0"/>
    <s v=""/>
    <n v="2926981"/>
    <n v="2926981"/>
    <n v="1507393"/>
    <n v="0"/>
    <n v="0"/>
    <n v="0"/>
  </r>
  <r>
    <s v="10PDME"/>
    <s v="356381"/>
    <s v="15O190"/>
    <s v="13111100"/>
    <x v="20"/>
    <x v="0"/>
    <s v=""/>
    <n v="894049"/>
    <n v="894049"/>
    <n v="429144"/>
    <n v="71524"/>
    <n v="429144"/>
    <n v="429144"/>
  </r>
  <r>
    <s v="10PDME"/>
    <s v="356381"/>
    <s v="15O190"/>
    <s v="13211100"/>
    <x v="21"/>
    <x v="0"/>
    <s v=""/>
    <n v="9763554"/>
    <n v="9763554"/>
    <n v="5028230"/>
    <n v="846912.2"/>
    <n v="4507631"/>
    <n v="4507631"/>
  </r>
  <r>
    <s v="10PDME"/>
    <s v="356381"/>
    <s v="15O190"/>
    <s v="14111101"/>
    <x v="22"/>
    <x v="0"/>
    <s v=""/>
    <n v="6995260"/>
    <n v="6995260"/>
    <n v="3427678"/>
    <n v="5293.12"/>
    <n v="1872668.65"/>
    <n v="1872668.65"/>
  </r>
  <r>
    <s v="10PDME"/>
    <s v="356381"/>
    <s v="15O190"/>
    <s v="14211101"/>
    <x v="91"/>
    <x v="0"/>
    <s v=""/>
    <n v="6443126"/>
    <n v="6443126"/>
    <n v="3157133"/>
    <n v="427911.58"/>
    <n v="2940731.58"/>
    <n v="2940731.58"/>
  </r>
  <r>
    <s v="10PDME"/>
    <s v="356381"/>
    <s v="15O190"/>
    <s v="14311100"/>
    <x v="23"/>
    <x v="0"/>
    <s v=""/>
    <n v="4303670"/>
    <n v="4303670"/>
    <n v="2108798"/>
    <n v="208216.04"/>
    <n v="1886647.04"/>
    <n v="1886647.04"/>
  </r>
  <r>
    <s v="10PDME"/>
    <s v="356381"/>
    <s v="15O190"/>
    <s v="14411100"/>
    <x v="24"/>
    <x v="0"/>
    <s v=""/>
    <n v="3962513"/>
    <n v="3962513"/>
    <n v="1941631"/>
    <n v="0"/>
    <n v="0"/>
    <n v="0"/>
  </r>
  <r>
    <s v="10PDME"/>
    <s v="356381"/>
    <s v="15O190"/>
    <s v="15111100"/>
    <x v="25"/>
    <x v="0"/>
    <s v=""/>
    <n v="43654887"/>
    <n v="43654887"/>
    <n v="22482265"/>
    <n v="3180378.96"/>
    <n v="20341867.760000002"/>
    <n v="20341867.760000002"/>
  </r>
  <r>
    <s v="10PDME"/>
    <s v="356381"/>
    <s v="15O190"/>
    <s v="15311100"/>
    <x v="26"/>
    <x v="0"/>
    <s v=""/>
    <n v="3383326"/>
    <n v="3383326"/>
    <n v="1014996"/>
    <n v="75088.539999999994"/>
    <n v="391759.07"/>
    <n v="391759.07"/>
  </r>
  <r>
    <s v="10PDME"/>
    <s v="356381"/>
    <s v="15O190"/>
    <s v="15411118"/>
    <x v="27"/>
    <x v="0"/>
    <s v=""/>
    <n v="10986658"/>
    <n v="10986658"/>
    <n v="0"/>
    <n v="0"/>
    <n v="0"/>
    <n v="0"/>
  </r>
  <r>
    <s v="10PDME"/>
    <s v="356381"/>
    <s v="15O190"/>
    <s v="15461100"/>
    <x v="28"/>
    <x v="0"/>
    <s v=""/>
    <n v="31785583"/>
    <n v="31785583"/>
    <n v="16528505"/>
    <n v="2542847"/>
    <n v="16528505"/>
    <n v="16528505"/>
  </r>
  <r>
    <s v="10PDME"/>
    <s v="356381"/>
    <s v="15O190"/>
    <s v="15471100"/>
    <x v="29"/>
    <x v="0"/>
    <s v=""/>
    <n v="8972180"/>
    <n v="8972180"/>
    <n v="2332768"/>
    <n v="0"/>
    <n v="281322.59000000003"/>
    <n v="281322.59000000003"/>
  </r>
  <r>
    <s v="10PDME"/>
    <s v="356381"/>
    <s v="15O190"/>
    <s v="15911100"/>
    <x v="30"/>
    <x v="0"/>
    <s v=""/>
    <n v="16694036"/>
    <n v="16694036"/>
    <n v="8597428"/>
    <n v="646533.46"/>
    <n v="4412396.7"/>
    <n v="4412396.7"/>
  </r>
  <r>
    <s v="10PDME"/>
    <s v="356381"/>
    <s v="15O190"/>
    <s v="17111100"/>
    <x v="31"/>
    <x v="0"/>
    <s v=""/>
    <n v="18958051"/>
    <n v="18958051"/>
    <n v="9763395"/>
    <n v="1611434"/>
    <n v="9763395"/>
    <n v="9763395"/>
  </r>
  <r>
    <s v="10PDME"/>
    <s v="356381"/>
    <s v="15O190"/>
    <s v="17141100"/>
    <x v="32"/>
    <x v="0"/>
    <s v=""/>
    <n v="8050419"/>
    <n v="8050419"/>
    <n v="2898150"/>
    <n v="483025"/>
    <n v="2898150"/>
    <n v="2898150"/>
  </r>
  <r>
    <s v="10PDME"/>
    <s v="356384"/>
    <s v="141290"/>
    <s v="11311100"/>
    <x v="4"/>
    <x v="0"/>
    <s v=""/>
    <n v="356715131"/>
    <n v="356715131"/>
    <n v="199708292"/>
    <n v="29384306.829999998"/>
    <n v="191129004.30000001"/>
    <n v="191129004.30000001"/>
  </r>
  <r>
    <s v="10PDME"/>
    <s v="356384"/>
    <s v="141290"/>
    <s v="12111100"/>
    <x v="0"/>
    <x v="0"/>
    <s v=""/>
    <n v="0"/>
    <n v="261040"/>
    <n v="137098"/>
    <n v="20657"/>
    <n v="126769.5"/>
    <n v="126769.5"/>
  </r>
  <r>
    <s v="10PDME"/>
    <s v="356384"/>
    <s v="141290"/>
    <s v="12311100"/>
    <x v="6"/>
    <x v="0"/>
    <s v=""/>
    <n v="1681775"/>
    <n v="1681775"/>
    <n v="893665"/>
    <n v="252266"/>
    <n v="893665"/>
    <n v="893665"/>
  </r>
  <r>
    <s v="10PDME"/>
    <s v="356384"/>
    <s v="141290"/>
    <s v="13221100"/>
    <x v="7"/>
    <x v="0"/>
    <s v=""/>
    <n v="2844745"/>
    <n v="2844745"/>
    <n v="1479267"/>
    <n v="341369"/>
    <n v="1479267"/>
    <n v="1479267"/>
  </r>
  <r>
    <s v="10PDME"/>
    <s v="356384"/>
    <s v="141290"/>
    <s v="13231100"/>
    <x v="8"/>
    <x v="0"/>
    <s v=""/>
    <n v="42795651"/>
    <n v="42795651"/>
    <n v="6741.37"/>
    <n v="0"/>
    <n v="6741.37"/>
    <n v="6741.37"/>
  </r>
  <r>
    <s v="10PDME"/>
    <s v="356384"/>
    <s v="141290"/>
    <s v="13311100"/>
    <x v="9"/>
    <x v="0"/>
    <s v=""/>
    <n v="34635171"/>
    <n v="34635171"/>
    <n v="17837115"/>
    <n v="2030259.67"/>
    <n v="16923384.670000002"/>
    <n v="16923384.670000002"/>
  </r>
  <r>
    <s v="10PDME"/>
    <s v="356384"/>
    <s v="141290"/>
    <s v="13321100"/>
    <x v="10"/>
    <x v="0"/>
    <s v=""/>
    <n v="8176481"/>
    <n v="8176481"/>
    <n v="4210888"/>
    <n v="695001"/>
    <n v="4210888"/>
    <n v="4210888"/>
  </r>
  <r>
    <s v="10PDME"/>
    <s v="356384"/>
    <s v="141290"/>
    <s v="14431100"/>
    <x v="11"/>
    <x v="0"/>
    <s v=""/>
    <n v="1558805"/>
    <n v="1558805"/>
    <n v="763814"/>
    <n v="0"/>
    <n v="191293.43"/>
    <n v="191293.43"/>
  </r>
  <r>
    <s v="10PDME"/>
    <s v="356384"/>
    <s v="141290"/>
    <s v="15211100"/>
    <x v="12"/>
    <x v="0"/>
    <s v=""/>
    <n v="3290055"/>
    <n v="3290055"/>
    <n v="987018"/>
    <n v="0"/>
    <n v="0"/>
    <n v="0"/>
  </r>
  <r>
    <s v="10PDME"/>
    <s v="356384"/>
    <s v="141290"/>
    <s v="15421100"/>
    <x v="13"/>
    <x v="0"/>
    <s v=""/>
    <n v="318061"/>
    <n v="318061"/>
    <n v="95418"/>
    <n v="15903"/>
    <n v="95418"/>
    <n v="95418"/>
  </r>
  <r>
    <s v="10PDME"/>
    <s v="356384"/>
    <s v="141290"/>
    <s v="15441100"/>
    <x v="14"/>
    <x v="0"/>
    <s v=""/>
    <n v="76754"/>
    <n v="76754"/>
    <n v="39528"/>
    <n v="0"/>
    <n v="0"/>
    <n v="0"/>
  </r>
  <r>
    <s v="10PDME"/>
    <s v="356384"/>
    <s v="141290"/>
    <s v="15481100"/>
    <x v="15"/>
    <x v="0"/>
    <s v=""/>
    <n v="13749997"/>
    <n v="13749997"/>
    <n v="7150000"/>
    <n v="0"/>
    <n v="0"/>
    <n v="0"/>
  </r>
  <r>
    <s v="10PDME"/>
    <s v="356384"/>
    <s v="141290"/>
    <s v="15491100"/>
    <x v="16"/>
    <x v="0"/>
    <s v=""/>
    <n v="2125091"/>
    <n v="2125091"/>
    <n v="2125091"/>
    <n v="0"/>
    <n v="273771"/>
    <n v="273771"/>
  </r>
  <r>
    <s v="10PDME"/>
    <s v="356384"/>
    <s v="141290"/>
    <s v="15511100"/>
    <x v="17"/>
    <x v="0"/>
    <s v=""/>
    <n v="973542"/>
    <n v="973542"/>
    <n v="496506"/>
    <n v="10773"/>
    <n v="119826"/>
    <n v="119826"/>
  </r>
  <r>
    <s v="10PDME"/>
    <s v="356384"/>
    <s v="141290"/>
    <s v="15931100"/>
    <x v="18"/>
    <x v="0"/>
    <s v=""/>
    <n v="1108141"/>
    <n v="1108141"/>
    <n v="554070"/>
    <n v="317076.99"/>
    <n v="317076.99"/>
    <n v="317076.99"/>
  </r>
  <r>
    <s v="10PDME"/>
    <s v="356384"/>
    <s v="141290"/>
    <s v="16111100"/>
    <x v="19"/>
    <x v="0"/>
    <s v=""/>
    <n v="5696483"/>
    <n v="5696483"/>
    <n v="2933688"/>
    <n v="0"/>
    <n v="0"/>
    <n v="0"/>
  </r>
  <r>
    <s v="10PDME"/>
    <s v="356384"/>
    <s v="15O190"/>
    <s v="13111100"/>
    <x v="20"/>
    <x v="0"/>
    <s v=""/>
    <n v="2651483"/>
    <n v="2651483"/>
    <n v="1272714"/>
    <n v="212119"/>
    <n v="1272714"/>
    <n v="1272714"/>
  </r>
  <r>
    <s v="10PDME"/>
    <s v="356384"/>
    <s v="15O190"/>
    <s v="13211100"/>
    <x v="21"/>
    <x v="0"/>
    <s v=""/>
    <n v="28956009"/>
    <n v="28956009"/>
    <n v="14912346"/>
    <n v="2461261"/>
    <n v="14912346"/>
    <n v="14912346"/>
  </r>
  <r>
    <s v="10PDME"/>
    <s v="356384"/>
    <s v="15O190"/>
    <s v="14111101"/>
    <x v="22"/>
    <x v="0"/>
    <s v=""/>
    <n v="20746008"/>
    <n v="20746008"/>
    <n v="10165544"/>
    <n v="17183.13"/>
    <n v="6077469.9000000004"/>
    <n v="6077469.9000000004"/>
  </r>
  <r>
    <s v="10PDME"/>
    <s v="356384"/>
    <s v="15O190"/>
    <s v="14211101"/>
    <x v="91"/>
    <x v="0"/>
    <s v=""/>
    <n v="19108547"/>
    <n v="19108547"/>
    <n v="9363189"/>
    <n v="1910855"/>
    <n v="9363189"/>
    <n v="9363189"/>
  </r>
  <r>
    <s v="10PDME"/>
    <s v="356384"/>
    <s v="15O190"/>
    <s v="14311100"/>
    <x v="23"/>
    <x v="0"/>
    <s v=""/>
    <n v="12763539"/>
    <n v="12763539"/>
    <n v="6254134"/>
    <n v="722168.05"/>
    <n v="5699948.0499999998"/>
    <n v="5699948.0499999998"/>
  </r>
  <r>
    <s v="10PDME"/>
    <s v="356384"/>
    <s v="15O190"/>
    <s v="14411100"/>
    <x v="24"/>
    <x v="0"/>
    <s v=""/>
    <n v="11751727"/>
    <n v="11751727"/>
    <n v="5758347"/>
    <n v="0"/>
    <n v="0"/>
    <n v="0"/>
  </r>
  <r>
    <s v="10PDME"/>
    <s v="356384"/>
    <s v="15O190"/>
    <s v="15111100"/>
    <x v="25"/>
    <x v="0"/>
    <s v=""/>
    <n v="133750044"/>
    <n v="133750044"/>
    <n v="73881274"/>
    <n v="10564460.24"/>
    <n v="67892895.25"/>
    <n v="67892895.25"/>
  </r>
  <r>
    <s v="10PDME"/>
    <s v="356384"/>
    <s v="15O190"/>
    <s v="15311100"/>
    <x v="26"/>
    <x v="0"/>
    <s v=""/>
    <n v="7759006"/>
    <n v="7759006"/>
    <n v="2327700"/>
    <n v="291194.64"/>
    <n v="1599584.99"/>
    <n v="1599584.99"/>
  </r>
  <r>
    <s v="10PDME"/>
    <s v="356384"/>
    <s v="15O190"/>
    <s v="15411118"/>
    <x v="27"/>
    <x v="0"/>
    <s v=""/>
    <n v="33578544"/>
    <n v="33578544"/>
    <n v="0"/>
    <n v="0"/>
    <n v="0"/>
    <n v="0"/>
  </r>
  <r>
    <s v="10PDME"/>
    <s v="356384"/>
    <s v="15O190"/>
    <s v="15461100"/>
    <x v="28"/>
    <x v="0"/>
    <s v=""/>
    <n v="97304182"/>
    <n v="97304182"/>
    <n v="50598177"/>
    <n v="7784335"/>
    <n v="50598177"/>
    <n v="50598177"/>
  </r>
  <r>
    <s v="10PDME"/>
    <s v="356384"/>
    <s v="15O190"/>
    <s v="15471100"/>
    <x v="29"/>
    <x v="0"/>
    <s v=""/>
    <n v="27409065"/>
    <n v="27409065"/>
    <n v="7126359"/>
    <n v="0"/>
    <n v="1369089.59"/>
    <n v="1369089.59"/>
  </r>
  <r>
    <s v="10PDME"/>
    <s v="356384"/>
    <s v="15O190"/>
    <s v="15911100"/>
    <x v="30"/>
    <x v="0"/>
    <s v=""/>
    <n v="6462208"/>
    <n v="6462208"/>
    <n v="3328039"/>
    <n v="491737.14"/>
    <n v="3042273.68"/>
    <n v="3042273.68"/>
  </r>
  <r>
    <s v="10PDME"/>
    <s v="356384"/>
    <s v="15O190"/>
    <s v="17111100"/>
    <x v="31"/>
    <x v="0"/>
    <s v=""/>
    <n v="58094300"/>
    <n v="58094300"/>
    <n v="29918567"/>
    <n v="3472498.4"/>
    <n v="24005374.510000002"/>
    <n v="24005374.510000002"/>
  </r>
  <r>
    <s v="10PDME"/>
    <s v="356384"/>
    <s v="15O190"/>
    <s v="17141100"/>
    <x v="32"/>
    <x v="0"/>
    <s v=""/>
    <n v="24664917"/>
    <n v="24664917"/>
    <n v="8879370"/>
    <n v="1479895"/>
    <n v="8879370"/>
    <n v="8879370"/>
  </r>
  <r>
    <s v="10PDME"/>
    <s v="356386"/>
    <s v="141290"/>
    <s v="11311100"/>
    <x v="4"/>
    <x v="0"/>
    <s v=""/>
    <n v="245137460"/>
    <n v="245137460"/>
    <n v="129734959.86"/>
    <n v="19348916.43"/>
    <n v="126223375.70999999"/>
    <n v="126223375.70999999"/>
  </r>
  <r>
    <s v="10PDME"/>
    <s v="356386"/>
    <s v="141290"/>
    <s v="12111100"/>
    <x v="0"/>
    <x v="0"/>
    <s v=""/>
    <n v="0"/>
    <n v="383400"/>
    <n v="127800"/>
    <n v="42600"/>
    <n v="106500"/>
    <n v="106500"/>
  </r>
  <r>
    <s v="10PDME"/>
    <s v="356386"/>
    <s v="141290"/>
    <s v="12311100"/>
    <x v="6"/>
    <x v="0"/>
    <s v=""/>
    <n v="1156939"/>
    <n v="1156939"/>
    <n v="532194"/>
    <n v="0"/>
    <n v="183400"/>
    <n v="183400"/>
  </r>
  <r>
    <s v="10PDME"/>
    <s v="356386"/>
    <s v="141290"/>
    <s v="13221100"/>
    <x v="7"/>
    <x v="0"/>
    <s v=""/>
    <n v="1947006"/>
    <n v="1947006"/>
    <n v="1012443"/>
    <n v="63982.54"/>
    <n v="419382.12"/>
    <n v="419382.12"/>
  </r>
  <r>
    <s v="10PDME"/>
    <s v="356386"/>
    <s v="141290"/>
    <s v="13231100"/>
    <x v="8"/>
    <x v="0"/>
    <s v=""/>
    <n v="29986018"/>
    <n v="29986018"/>
    <n v="33842.83"/>
    <n v="0"/>
    <n v="33842.83"/>
    <n v="33842.83"/>
  </r>
  <r>
    <s v="10PDME"/>
    <s v="356386"/>
    <s v="141290"/>
    <s v="13311100"/>
    <x v="9"/>
    <x v="0"/>
    <s v=""/>
    <n v="122855549"/>
    <n v="122855549"/>
    <n v="73517673.010000005"/>
    <n v="10442722"/>
    <n v="73517673.010000005"/>
    <n v="73517673.010000005"/>
  </r>
  <r>
    <s v="10PDME"/>
    <s v="356386"/>
    <s v="141290"/>
    <s v="13321100"/>
    <x v="10"/>
    <x v="0"/>
    <s v=""/>
    <n v="5596153"/>
    <n v="5596153"/>
    <n v="2882019"/>
    <n v="450152.29"/>
    <n v="2394204.7000000002"/>
    <n v="2394204.7000000002"/>
  </r>
  <r>
    <s v="10PDME"/>
    <s v="356386"/>
    <s v="141290"/>
    <s v="14431100"/>
    <x v="11"/>
    <x v="0"/>
    <s v=""/>
    <n v="1072331"/>
    <n v="1072331"/>
    <n v="525442"/>
    <n v="0"/>
    <n v="131594.31"/>
    <n v="131594.31"/>
  </r>
  <r>
    <s v="10PDME"/>
    <s v="356386"/>
    <s v="141290"/>
    <s v="15211100"/>
    <x v="12"/>
    <x v="0"/>
    <s v=""/>
    <n v="2263305"/>
    <n v="2263305"/>
    <n v="678990"/>
    <n v="0"/>
    <n v="0"/>
    <n v="0"/>
  </r>
  <r>
    <s v="10PDME"/>
    <s v="356386"/>
    <s v="141290"/>
    <s v="15421100"/>
    <x v="13"/>
    <x v="0"/>
    <s v=""/>
    <n v="218787"/>
    <n v="218787"/>
    <n v="71445"/>
    <n v="0"/>
    <n v="38628"/>
    <n v="38628"/>
  </r>
  <r>
    <s v="10PDME"/>
    <s v="356386"/>
    <s v="141290"/>
    <s v="15441100"/>
    <x v="14"/>
    <x v="0"/>
    <s v=""/>
    <n v="6976"/>
    <n v="6976"/>
    <n v="3593"/>
    <n v="0"/>
    <n v="0"/>
    <n v="0"/>
  </r>
  <r>
    <s v="10PDME"/>
    <s v="356386"/>
    <s v="141290"/>
    <s v="15481100"/>
    <x v="15"/>
    <x v="0"/>
    <s v=""/>
    <n v="9458947"/>
    <n v="9458947"/>
    <n v="4918654"/>
    <n v="0"/>
    <n v="0"/>
    <n v="0"/>
  </r>
  <r>
    <s v="10PDME"/>
    <s v="356386"/>
    <s v="141290"/>
    <s v="15491100"/>
    <x v="16"/>
    <x v="0"/>
    <s v=""/>
    <n v="1459933"/>
    <n v="1459933"/>
    <n v="1459933"/>
    <n v="0"/>
    <n v="188080"/>
    <n v="188080"/>
  </r>
  <r>
    <s v="10PDME"/>
    <s v="356386"/>
    <s v="141290"/>
    <s v="15511100"/>
    <x v="17"/>
    <x v="0"/>
    <s v=""/>
    <n v="666307"/>
    <n v="666307"/>
    <n v="339816"/>
    <n v="28350"/>
    <n v="116896.5"/>
    <n v="116896.5"/>
  </r>
  <r>
    <s v="10PDME"/>
    <s v="356386"/>
    <s v="141290"/>
    <s v="15931100"/>
    <x v="18"/>
    <x v="0"/>
    <s v=""/>
    <n v="758443"/>
    <n v="758443"/>
    <n v="379221"/>
    <n v="163487.49"/>
    <n v="163487.49"/>
    <n v="163487.49"/>
  </r>
  <r>
    <s v="10PDME"/>
    <s v="356386"/>
    <s v="141290"/>
    <s v="16111100"/>
    <x v="19"/>
    <x v="0"/>
    <s v=""/>
    <n v="20206181"/>
    <n v="20206181"/>
    <n v="10406181"/>
    <n v="0"/>
    <n v="0"/>
    <n v="0"/>
  </r>
  <r>
    <s v="10PDME"/>
    <s v="356386"/>
    <s v="15O190"/>
    <s v="13111100"/>
    <x v="20"/>
    <x v="0"/>
    <s v=""/>
    <n v="1824026"/>
    <n v="1824026"/>
    <n v="875532"/>
    <n v="145922"/>
    <n v="875532"/>
    <n v="875532"/>
  </r>
  <r>
    <s v="10PDME"/>
    <s v="356386"/>
    <s v="15O190"/>
    <s v="13211100"/>
    <x v="21"/>
    <x v="0"/>
    <s v=""/>
    <n v="19919513"/>
    <n v="19919513"/>
    <n v="10258551"/>
    <n v="1559464.42"/>
    <n v="10124856.42"/>
    <n v="10124856.42"/>
  </r>
  <r>
    <s v="10PDME"/>
    <s v="356386"/>
    <s v="15O190"/>
    <s v="14111101"/>
    <x v="22"/>
    <x v="0"/>
    <s v=""/>
    <n v="14271664"/>
    <n v="14271664"/>
    <n v="6993115"/>
    <n v="21641.48"/>
    <n v="4065796.75"/>
    <n v="4065796.75"/>
  </r>
  <r>
    <s v="10PDME"/>
    <s v="356386"/>
    <s v="15O190"/>
    <s v="14211101"/>
    <x v="91"/>
    <x v="0"/>
    <s v=""/>
    <n v="13145222"/>
    <n v="13145222"/>
    <n v="6441158"/>
    <n v="1242639.54"/>
    <n v="6369275.54"/>
    <n v="6369275.54"/>
  </r>
  <r>
    <s v="10PDME"/>
    <s v="356386"/>
    <s v="15O190"/>
    <s v="14311100"/>
    <x v="23"/>
    <x v="0"/>
    <s v=""/>
    <n v="8780335"/>
    <n v="8780335"/>
    <n v="4302365"/>
    <n v="555247.09"/>
    <n v="3979578.09"/>
    <n v="3979578.09"/>
  </r>
  <r>
    <s v="10PDME"/>
    <s v="356386"/>
    <s v="15O190"/>
    <s v="14411100"/>
    <x v="24"/>
    <x v="0"/>
    <s v=""/>
    <n v="8084287"/>
    <n v="8084287"/>
    <n v="3961301"/>
    <n v="0"/>
    <n v="0"/>
    <n v="0"/>
  </r>
  <r>
    <s v="10PDME"/>
    <s v="356386"/>
    <s v="15O190"/>
    <s v="15111100"/>
    <x v="25"/>
    <x v="0"/>
    <s v=""/>
    <n v="91541380"/>
    <n v="91541380"/>
    <n v="47143809"/>
    <n v="7001249.8200000003"/>
    <n v="45157313.549999997"/>
    <n v="45157313.549999997"/>
  </r>
  <r>
    <s v="10PDME"/>
    <s v="356386"/>
    <s v="15O190"/>
    <s v="15311100"/>
    <x v="26"/>
    <x v="0"/>
    <s v=""/>
    <n v="5385402"/>
    <n v="5385402"/>
    <n v="1615620"/>
    <n v="345604.66"/>
    <n v="1568069.72"/>
    <n v="1568069.72"/>
  </r>
  <r>
    <s v="10PDME"/>
    <s v="356386"/>
    <s v="15O190"/>
    <s v="15411118"/>
    <x v="27"/>
    <x v="0"/>
    <s v=""/>
    <n v="22981882"/>
    <n v="22981882"/>
    <n v="0"/>
    <n v="0"/>
    <n v="0"/>
    <n v="0"/>
  </r>
  <r>
    <s v="10PDME"/>
    <s v="356386"/>
    <s v="15O190"/>
    <s v="15461100"/>
    <x v="28"/>
    <x v="0"/>
    <s v=""/>
    <n v="66605579"/>
    <n v="66605579"/>
    <n v="34634899"/>
    <n v="5328446"/>
    <n v="34634899"/>
    <n v="34634899"/>
  </r>
  <r>
    <s v="10PDME"/>
    <s v="356386"/>
    <s v="15O190"/>
    <s v="15471100"/>
    <x v="29"/>
    <x v="0"/>
    <s v=""/>
    <n v="18767812"/>
    <n v="18767812"/>
    <n v="4879631"/>
    <n v="0"/>
    <n v="444224.81"/>
    <n v="444224.81"/>
  </r>
  <r>
    <s v="10PDME"/>
    <s v="356386"/>
    <s v="15O190"/>
    <s v="15911100"/>
    <x v="30"/>
    <x v="0"/>
    <s v=""/>
    <n v="9154794"/>
    <n v="9154794"/>
    <n v="4714716"/>
    <n v="645399.14"/>
    <n v="4337175.09"/>
    <n v="4337175.09"/>
  </r>
  <r>
    <s v="10PDME"/>
    <s v="356386"/>
    <s v="15O190"/>
    <s v="17111100"/>
    <x v="31"/>
    <x v="0"/>
    <s v=""/>
    <n v="39770171"/>
    <n v="39770171"/>
    <n v="20481640"/>
    <n v="3380465"/>
    <n v="20481640"/>
    <n v="20481640"/>
  </r>
  <r>
    <s v="10PDME"/>
    <s v="356386"/>
    <s v="15O190"/>
    <s v="17141100"/>
    <x v="32"/>
    <x v="0"/>
    <s v=""/>
    <n v="16881195"/>
    <n v="16881195"/>
    <n v="6077232"/>
    <n v="1012872"/>
    <n v="6077232"/>
    <n v="6077232"/>
  </r>
  <r>
    <s v="10PDME"/>
    <s v="356392"/>
    <s v="141290"/>
    <s v="11311100"/>
    <x v="4"/>
    <x v="0"/>
    <s v=""/>
    <n v="601687027"/>
    <n v="601687027"/>
    <n v="297480707"/>
    <n v="40391041.590000004"/>
    <n v="238283969.71000001"/>
    <n v="238283969.71000001"/>
  </r>
  <r>
    <s v="10PDME"/>
    <s v="356392"/>
    <s v="141290"/>
    <s v="12111100"/>
    <x v="0"/>
    <x v="0"/>
    <s v=""/>
    <n v="380063"/>
    <n v="306488"/>
    <n v="195731"/>
    <n v="23663"/>
    <n v="152678.5"/>
    <n v="152678.5"/>
  </r>
  <r>
    <s v="10PDME"/>
    <s v="356392"/>
    <s v="141290"/>
    <s v="12311100"/>
    <x v="6"/>
    <x v="0"/>
    <s v=""/>
    <n v="3706056"/>
    <n v="3706056"/>
    <n v="1704784"/>
    <n v="0"/>
    <n v="330900"/>
    <n v="330900"/>
  </r>
  <r>
    <s v="10PDME"/>
    <s v="356392"/>
    <s v="141290"/>
    <s v="13221100"/>
    <x v="7"/>
    <x v="0"/>
    <s v=""/>
    <n v="6279646"/>
    <n v="6279646"/>
    <n v="3554500.72"/>
    <n v="0"/>
    <n v="3554500.72"/>
    <n v="3554500.72"/>
  </r>
  <r>
    <s v="10PDME"/>
    <s v="356392"/>
    <s v="141290"/>
    <s v="13231100"/>
    <x v="8"/>
    <x v="0"/>
    <s v=""/>
    <n v="92834157"/>
    <n v="92834157"/>
    <n v="57175.87"/>
    <n v="0"/>
    <n v="57175.87"/>
    <n v="57175.87"/>
  </r>
  <r>
    <s v="10PDME"/>
    <s v="356392"/>
    <s v="141290"/>
    <s v="13311100"/>
    <x v="9"/>
    <x v="0"/>
    <s v=""/>
    <n v="119565654"/>
    <n v="119565654"/>
    <n v="66576314"/>
    <n v="14461964.84"/>
    <n v="66576314"/>
    <n v="66576314"/>
  </r>
  <r>
    <s v="10PDME"/>
    <s v="356392"/>
    <s v="141290"/>
    <s v="13321100"/>
    <x v="10"/>
    <x v="0"/>
    <s v=""/>
    <n v="18049175"/>
    <n v="18049175"/>
    <n v="10408218.539999999"/>
    <n v="0"/>
    <n v="10408218.539999999"/>
    <n v="10408218.539999999"/>
  </r>
  <r>
    <s v="10PDME"/>
    <s v="356392"/>
    <s v="141290"/>
    <s v="14431100"/>
    <x v="11"/>
    <x v="0"/>
    <s v=""/>
    <n v="3435101"/>
    <n v="3435101"/>
    <n v="1683199"/>
    <n v="0"/>
    <n v="421548.73"/>
    <n v="421548.73"/>
  </r>
  <r>
    <s v="10PDME"/>
    <s v="356392"/>
    <s v="141290"/>
    <s v="15211100"/>
    <x v="12"/>
    <x v="0"/>
    <s v=""/>
    <n v="7252811"/>
    <n v="7252811"/>
    <n v="2175846"/>
    <n v="0"/>
    <n v="0"/>
    <n v="0"/>
  </r>
  <r>
    <s v="10PDME"/>
    <s v="356392"/>
    <s v="141290"/>
    <s v="15421100"/>
    <x v="13"/>
    <x v="0"/>
    <s v=""/>
    <n v="700940"/>
    <n v="700940"/>
    <n v="284909"/>
    <n v="0"/>
    <n v="179768"/>
    <n v="179768"/>
  </r>
  <r>
    <s v="10PDME"/>
    <s v="356392"/>
    <s v="141290"/>
    <s v="15481100"/>
    <x v="15"/>
    <x v="0"/>
    <s v=""/>
    <n v="30300393"/>
    <n v="30300393"/>
    <n v="15756202"/>
    <n v="169970.58"/>
    <n v="169970.58"/>
    <n v="169970.58"/>
  </r>
  <r>
    <s v="10PDME"/>
    <s v="356392"/>
    <s v="141290"/>
    <s v="15491100"/>
    <x v="16"/>
    <x v="0"/>
    <s v=""/>
    <n v="4890101"/>
    <n v="4890101"/>
    <n v="4890101"/>
    <n v="0"/>
    <n v="629982"/>
    <n v="629982"/>
  </r>
  <r>
    <s v="10PDME"/>
    <s v="356392"/>
    <s v="141290"/>
    <s v="15511100"/>
    <x v="17"/>
    <x v="0"/>
    <s v=""/>
    <n v="2149063"/>
    <n v="2149063"/>
    <n v="1096020"/>
    <n v="215890.92"/>
    <n v="909709.92"/>
    <n v="909709.92"/>
  </r>
  <r>
    <s v="10PDME"/>
    <s v="356392"/>
    <s v="141290"/>
    <s v="15931100"/>
    <x v="18"/>
    <x v="0"/>
    <s v=""/>
    <n v="2446142"/>
    <n v="2446142"/>
    <n v="1223071"/>
    <n v="676703.96"/>
    <n v="676703.96"/>
    <n v="676703.96"/>
  </r>
  <r>
    <s v="10PDME"/>
    <s v="356392"/>
    <s v="141290"/>
    <s v="16111100"/>
    <x v="19"/>
    <x v="0"/>
    <s v=""/>
    <n v="19665088"/>
    <n v="19665088"/>
    <n v="10127518"/>
    <n v="0"/>
    <n v="0"/>
    <n v="0"/>
  </r>
  <r>
    <s v="10PDME"/>
    <s v="356392"/>
    <s v="15O190"/>
    <s v="11311100"/>
    <x v="4"/>
    <x v="0"/>
    <s v=""/>
    <n v="177013911"/>
    <n v="177013911"/>
    <n v="116162162"/>
    <n v="14046182"/>
    <n v="116162162"/>
    <n v="116162162"/>
  </r>
  <r>
    <s v="10PDME"/>
    <s v="356392"/>
    <s v="15O190"/>
    <s v="13111100"/>
    <x v="20"/>
    <x v="0"/>
    <s v=""/>
    <n v="5842979"/>
    <n v="5842979"/>
    <n v="2804628"/>
    <n v="381457.75"/>
    <n v="2477281.61"/>
    <n v="2477281.61"/>
  </r>
  <r>
    <s v="10PDME"/>
    <s v="356392"/>
    <s v="15O190"/>
    <s v="13211100"/>
    <x v="21"/>
    <x v="0"/>
    <s v=""/>
    <n v="63809404"/>
    <n v="63809404"/>
    <n v="32861841"/>
    <n v="4027722.22"/>
    <n v="26433898.420000002"/>
    <n v="26433898.420000002"/>
  </r>
  <r>
    <s v="10PDME"/>
    <s v="356392"/>
    <s v="15O190"/>
    <s v="14111101"/>
    <x v="22"/>
    <x v="0"/>
    <s v=""/>
    <n v="45717281"/>
    <n v="45717281"/>
    <n v="22401467"/>
    <n v="12857.45"/>
    <n v="11180012.029999999"/>
    <n v="11180012.029999999"/>
  </r>
  <r>
    <s v="10PDME"/>
    <s v="356392"/>
    <s v="15O190"/>
    <s v="14211101"/>
    <x v="91"/>
    <x v="0"/>
    <s v=""/>
    <n v="42108878"/>
    <n v="42108878"/>
    <n v="20633351"/>
    <n v="1168469.01"/>
    <n v="17590932.010000002"/>
    <n v="17590932.010000002"/>
  </r>
  <r>
    <s v="10PDME"/>
    <s v="356392"/>
    <s v="15O190"/>
    <s v="14311100"/>
    <x v="23"/>
    <x v="0"/>
    <s v=""/>
    <n v="28126612"/>
    <n v="28126612"/>
    <n v="13782040"/>
    <n v="2812661"/>
    <n v="13782040"/>
    <n v="13782040"/>
  </r>
  <r>
    <s v="10PDME"/>
    <s v="356392"/>
    <s v="15O190"/>
    <s v="14411100"/>
    <x v="24"/>
    <x v="0"/>
    <s v=""/>
    <n v="25896897"/>
    <n v="25896897"/>
    <n v="12689481"/>
    <n v="0"/>
    <n v="0"/>
    <n v="0"/>
  </r>
  <r>
    <s v="10PDME"/>
    <s v="356392"/>
    <s v="15O190"/>
    <s v="15111100"/>
    <x v="25"/>
    <x v="0"/>
    <s v=""/>
    <n v="295246240"/>
    <n v="295246240"/>
    <n v="154885356.12"/>
    <n v="20275413.760000002"/>
    <n v="129985788.95"/>
    <n v="129985788.95"/>
  </r>
  <r>
    <s v="10PDME"/>
    <s v="356392"/>
    <s v="15O190"/>
    <s v="15311100"/>
    <x v="26"/>
    <x v="0"/>
    <s v=""/>
    <n v="17067886"/>
    <n v="17067886"/>
    <n v="5120364"/>
    <n v="676546.56000000006"/>
    <n v="3502392.84"/>
    <n v="3502392.84"/>
  </r>
  <r>
    <s v="10PDME"/>
    <s v="356392"/>
    <s v="15O190"/>
    <s v="15411118"/>
    <x v="27"/>
    <x v="0"/>
    <s v=""/>
    <n v="74149807"/>
    <n v="74149807"/>
    <n v="0"/>
    <n v="0"/>
    <n v="0"/>
    <n v="0"/>
  </r>
  <r>
    <s v="10PDME"/>
    <s v="356392"/>
    <s v="15O190"/>
    <s v="15461100"/>
    <x v="28"/>
    <x v="0"/>
    <s v=""/>
    <n v="232609857"/>
    <n v="232609857"/>
    <n v="112395250.88"/>
    <n v="13933613.15"/>
    <n v="87536968.25"/>
    <n v="87536968.25"/>
  </r>
  <r>
    <s v="10PDME"/>
    <s v="356392"/>
    <s v="15O190"/>
    <s v="15471100"/>
    <x v="29"/>
    <x v="0"/>
    <s v=""/>
    <n v="60494994"/>
    <n v="60494994"/>
    <n v="15728699"/>
    <n v="3357.45"/>
    <n v="9379889.5"/>
    <n v="9379889.5"/>
  </r>
  <r>
    <s v="10PDME"/>
    <s v="356392"/>
    <s v="15O190"/>
    <s v="15911100"/>
    <x v="30"/>
    <x v="0"/>
    <s v=""/>
    <n v="9154794"/>
    <n v="9154794"/>
    <n v="4714716"/>
    <n v="653537.56000000006"/>
    <n v="4204931.79"/>
    <n v="4204931.79"/>
  </r>
  <r>
    <s v="10PDME"/>
    <s v="356392"/>
    <s v="15O190"/>
    <s v="17111100"/>
    <x v="31"/>
    <x v="0"/>
    <s v=""/>
    <n v="128485637"/>
    <n v="128485637"/>
    <n v="69170102"/>
    <n v="6495966.5599999996"/>
    <n v="45786786.060000002"/>
    <n v="45786786.060000002"/>
  </r>
  <r>
    <s v="10PDME"/>
    <s v="356392"/>
    <s v="15O190"/>
    <s v="17141100"/>
    <x v="32"/>
    <x v="0"/>
    <s v=""/>
    <n v="54446548"/>
    <n v="54446548"/>
    <n v="19600758"/>
    <n v="2620042.5099999998"/>
    <n v="18381005.170000002"/>
    <n v="18381005.170000002"/>
  </r>
  <r>
    <s v="CAPITULO 1000"/>
    <m/>
    <m/>
    <m/>
    <x v="1"/>
    <x v="3"/>
    <m/>
    <n v="4578821503"/>
    <n v="4586510686"/>
    <n v="2171910414.75"/>
    <n v="273300149.47999996"/>
    <n v="1795628854.4799998"/>
    <n v="1795628854.4799998"/>
  </r>
  <r>
    <s v="10PDME"/>
    <s v="356361"/>
    <s v="121190"/>
    <s v="24611100"/>
    <x v="33"/>
    <x v="4"/>
    <s v=""/>
    <n v="252988"/>
    <n v="0"/>
    <n v="0"/>
    <n v="0"/>
    <n v="0"/>
    <n v="0"/>
  </r>
  <r>
    <s v="10PDME"/>
    <s v="356361"/>
    <s v="141290"/>
    <s v="21111100"/>
    <x v="36"/>
    <x v="4"/>
    <s v=""/>
    <n v="226138"/>
    <n v="226138"/>
    <n v="226138"/>
    <n v="0"/>
    <n v="0"/>
    <n v="0"/>
  </r>
  <r>
    <s v="10PDME"/>
    <s v="356361"/>
    <s v="141290"/>
    <s v="21211100"/>
    <x v="95"/>
    <x v="4"/>
    <s v=""/>
    <n v="54558"/>
    <n v="54558"/>
    <n v="54558"/>
    <n v="0"/>
    <n v="0"/>
    <n v="0"/>
  </r>
  <r>
    <s v="10PDME"/>
    <s v="356361"/>
    <s v="141290"/>
    <s v="21511100"/>
    <x v="38"/>
    <x v="4"/>
    <s v=""/>
    <n v="218232"/>
    <n v="218232"/>
    <n v="218232"/>
    <n v="0"/>
    <n v="0"/>
    <n v="0"/>
  </r>
  <r>
    <s v="10PDME"/>
    <s v="356361"/>
    <s v="141290"/>
    <s v="21611100"/>
    <x v="39"/>
    <x v="4"/>
    <s v=""/>
    <n v="458288"/>
    <n v="458288"/>
    <n v="439142"/>
    <n v="0"/>
    <n v="0"/>
    <n v="0"/>
  </r>
  <r>
    <s v="10PDME"/>
    <s v="356361"/>
    <s v="141290"/>
    <s v="22311100"/>
    <x v="93"/>
    <x v="4"/>
    <s v=""/>
    <n v="109116"/>
    <n v="109116"/>
    <n v="104556"/>
    <n v="0"/>
    <n v="0"/>
    <n v="0"/>
  </r>
  <r>
    <s v="10PDME"/>
    <s v="356361"/>
    <s v="141290"/>
    <s v="24811100"/>
    <x v="47"/>
    <x v="4"/>
    <s v=""/>
    <n v="267294"/>
    <n v="267294"/>
    <n v="267294"/>
    <n v="0"/>
    <n v="0"/>
    <n v="0"/>
  </r>
  <r>
    <s v="10PDME"/>
    <s v="356361"/>
    <s v="141290"/>
    <s v="24911100"/>
    <x v="48"/>
    <x v="4"/>
    <s v=""/>
    <n v="213835"/>
    <n v="213835"/>
    <n v="213835"/>
    <n v="0"/>
    <n v="0"/>
    <n v="0"/>
  </r>
  <r>
    <s v="10PDME"/>
    <s v="356361"/>
    <s v="141290"/>
    <s v="29111100"/>
    <x v="51"/>
    <x v="4"/>
    <s v=""/>
    <n v="39542"/>
    <n v="39542"/>
    <n v="39542"/>
    <n v="0"/>
    <n v="0"/>
    <n v="0"/>
  </r>
  <r>
    <s v="10PDME"/>
    <s v="356361"/>
    <s v="141290"/>
    <s v="29411100"/>
    <x v="53"/>
    <x v="4"/>
    <s v=""/>
    <n v="163674"/>
    <n v="163674"/>
    <n v="163674"/>
    <n v="0"/>
    <n v="0"/>
    <n v="0"/>
  </r>
  <r>
    <s v="10PDME"/>
    <s v="356361"/>
    <s v="141290"/>
    <s v="29811100"/>
    <x v="54"/>
    <x v="4"/>
    <s v=""/>
    <n v="81837"/>
    <n v="81837"/>
    <n v="81837"/>
    <n v="0"/>
    <n v="0"/>
    <n v="0"/>
  </r>
  <r>
    <s v="10PDME"/>
    <s v="356362"/>
    <s v="121190"/>
    <s v="24611100"/>
    <x v="33"/>
    <x v="4"/>
    <s v=""/>
    <n v="1813534"/>
    <n v="0"/>
    <n v="0"/>
    <n v="0"/>
    <n v="0"/>
    <n v="0"/>
  </r>
  <r>
    <s v="10PDME"/>
    <s v="356362"/>
    <s v="121190"/>
    <s v="29611100"/>
    <x v="35"/>
    <x v="4"/>
    <s v=""/>
    <n v="90677"/>
    <n v="0"/>
    <n v="0"/>
    <n v="0"/>
    <n v="0"/>
    <n v="0"/>
  </r>
  <r>
    <s v="10PDME"/>
    <s v="356362"/>
    <s v="141290"/>
    <s v="21111100"/>
    <x v="36"/>
    <x v="4"/>
    <s v=""/>
    <n v="38704"/>
    <n v="38704"/>
    <n v="38704"/>
    <n v="0"/>
    <n v="3016"/>
    <n v="3016"/>
  </r>
  <r>
    <s v="10PDME"/>
    <s v="356362"/>
    <s v="141290"/>
    <s v="21211100"/>
    <x v="95"/>
    <x v="4"/>
    <s v=""/>
    <n v="0"/>
    <n v="100000"/>
    <n v="95009"/>
    <n v="0"/>
    <n v="0"/>
    <n v="0"/>
  </r>
  <r>
    <s v="10PDME"/>
    <s v="356362"/>
    <s v="141290"/>
    <s v="22111100"/>
    <x v="40"/>
    <x v="4"/>
    <s v=""/>
    <n v="0"/>
    <n v="35000"/>
    <n v="0"/>
    <n v="0"/>
    <n v="0"/>
    <n v="0"/>
  </r>
  <r>
    <s v="10PDME"/>
    <s v="356362"/>
    <s v="141290"/>
    <s v="22311100"/>
    <x v="93"/>
    <x v="4"/>
    <s v=""/>
    <n v="0"/>
    <n v="8000"/>
    <n v="0"/>
    <n v="0"/>
    <n v="0"/>
    <n v="0"/>
  </r>
  <r>
    <s v="10PDME"/>
    <s v="356362"/>
    <s v="141290"/>
    <s v="24611100"/>
    <x v="33"/>
    <x v="4"/>
    <s v=""/>
    <n v="0"/>
    <n v="690000"/>
    <n v="690000"/>
    <n v="0"/>
    <n v="0"/>
    <n v="0"/>
  </r>
  <r>
    <s v="10PDME"/>
    <s v="356362"/>
    <s v="141290"/>
    <s v="24711100"/>
    <x v="46"/>
    <x v="4"/>
    <s v=""/>
    <n v="175895"/>
    <n v="59495"/>
    <n v="39669.43"/>
    <n v="0"/>
    <n v="458.43"/>
    <n v="458.43"/>
  </r>
  <r>
    <s v="10PDME"/>
    <s v="356362"/>
    <s v="141290"/>
    <s v="24911100"/>
    <x v="48"/>
    <x v="4"/>
    <s v=""/>
    <n v="155859"/>
    <n v="155859"/>
    <n v="118851"/>
    <n v="0"/>
    <n v="9433.82"/>
    <n v="9433.82"/>
  </r>
  <r>
    <s v="10PDME"/>
    <s v="356362"/>
    <s v="141290"/>
    <s v="25111100"/>
    <x v="96"/>
    <x v="4"/>
    <s v=""/>
    <n v="291886"/>
    <n v="291886"/>
    <n v="186862"/>
    <n v="0"/>
    <n v="29172"/>
    <n v="29172"/>
  </r>
  <r>
    <s v="10PDME"/>
    <s v="356362"/>
    <s v="141290"/>
    <s v="25511100"/>
    <x v="97"/>
    <x v="4"/>
    <s v=""/>
    <n v="1091163"/>
    <n v="1091163"/>
    <n v="570579"/>
    <n v="0"/>
    <n v="8114.49"/>
    <n v="8114.49"/>
  </r>
  <r>
    <s v="10PDME"/>
    <s v="356362"/>
    <s v="141290"/>
    <s v="25611100"/>
    <x v="49"/>
    <x v="4"/>
    <s v=""/>
    <n v="77308"/>
    <n v="77308"/>
    <n v="57982"/>
    <n v="0"/>
    <n v="9635.82"/>
    <n v="9635.82"/>
  </r>
  <r>
    <s v="10PDME"/>
    <s v="356362"/>
    <s v="141290"/>
    <s v="25911100"/>
    <x v="98"/>
    <x v="4"/>
    <s v=""/>
    <n v="76381"/>
    <n v="76381"/>
    <n v="76381"/>
    <n v="0"/>
    <n v="23402.41"/>
    <n v="23402.41"/>
  </r>
  <r>
    <s v="10PDME"/>
    <s v="356362"/>
    <s v="141290"/>
    <s v="26111100"/>
    <x v="50"/>
    <x v="4"/>
    <s v=""/>
    <n v="2561"/>
    <n v="0"/>
    <n v="0"/>
    <n v="0"/>
    <n v="0"/>
    <n v="0"/>
  </r>
  <r>
    <s v="10PDME"/>
    <s v="356362"/>
    <s v="141290"/>
    <s v="29111100"/>
    <x v="51"/>
    <x v="4"/>
    <s v=""/>
    <n v="780031"/>
    <n v="687583"/>
    <n v="433963"/>
    <n v="0"/>
    <n v="22785.3"/>
    <n v="22785.3"/>
  </r>
  <r>
    <s v="10PDME"/>
    <s v="356362"/>
    <s v="141290"/>
    <s v="29411100"/>
    <x v="53"/>
    <x v="4"/>
    <s v=""/>
    <n v="38190"/>
    <n v="38190"/>
    <n v="38190"/>
    <n v="0"/>
    <n v="0"/>
    <n v="0"/>
  </r>
  <r>
    <s v="10PDME"/>
    <s v="356362"/>
    <s v="141290"/>
    <s v="29511100"/>
    <x v="99"/>
    <x v="4"/>
    <s v=""/>
    <n v="65469"/>
    <n v="65469"/>
    <n v="65469"/>
    <n v="0"/>
    <n v="0"/>
    <n v="0"/>
  </r>
  <r>
    <s v="10PDME"/>
    <s v="356362"/>
    <s v="141290"/>
    <s v="29811100"/>
    <x v="54"/>
    <x v="4"/>
    <s v=""/>
    <n v="3273490"/>
    <n v="2673490"/>
    <n v="1884006"/>
    <n v="0"/>
    <n v="35455.599999999999"/>
    <n v="35455.599999999999"/>
  </r>
  <r>
    <s v="10PDME"/>
    <s v="356363"/>
    <s v="121190"/>
    <s v="24611100"/>
    <x v="33"/>
    <x v="4"/>
    <s v=""/>
    <n v="36271"/>
    <n v="0"/>
    <n v="0"/>
    <n v="0"/>
    <n v="0"/>
    <n v="0"/>
  </r>
  <r>
    <s v="10PDME"/>
    <s v="356363"/>
    <s v="141290"/>
    <s v="21111100"/>
    <x v="36"/>
    <x v="4"/>
    <s v=""/>
    <n v="44659"/>
    <n v="44659"/>
    <n v="44659"/>
    <n v="0"/>
    <n v="0"/>
    <n v="0"/>
  </r>
  <r>
    <s v="10PDME"/>
    <s v="356363"/>
    <s v="141290"/>
    <s v="21411100"/>
    <x v="37"/>
    <x v="4"/>
    <s v=""/>
    <n v="109116"/>
    <n v="49116"/>
    <n v="49116"/>
    <n v="0"/>
    <n v="0"/>
    <n v="0"/>
  </r>
  <r>
    <s v="10PDME"/>
    <s v="356363"/>
    <s v="141290"/>
    <s v="22111100"/>
    <x v="40"/>
    <x v="4"/>
    <s v=""/>
    <n v="130998"/>
    <n v="130998"/>
    <n v="65502"/>
    <n v="0"/>
    <n v="0"/>
    <n v="0"/>
  </r>
  <r>
    <s v="10PDME"/>
    <s v="356363"/>
    <s v="141290"/>
    <s v="24611100"/>
    <x v="33"/>
    <x v="4"/>
    <s v=""/>
    <n v="0"/>
    <n v="60000"/>
    <n v="60000"/>
    <n v="0"/>
    <n v="0"/>
    <n v="0"/>
  </r>
  <r>
    <s v="10PDME"/>
    <s v="356363"/>
    <s v="141290"/>
    <s v="24711100"/>
    <x v="46"/>
    <x v="4"/>
    <s v=""/>
    <n v="76381"/>
    <n v="76381"/>
    <n v="76381"/>
    <n v="0"/>
    <n v="0"/>
    <n v="0"/>
  </r>
  <r>
    <s v="10PDME"/>
    <s v="356363"/>
    <s v="141290"/>
    <s v="24811100"/>
    <x v="47"/>
    <x v="4"/>
    <s v=""/>
    <n v="43646"/>
    <n v="189806"/>
    <n v="189806"/>
    <n v="0"/>
    <n v="0"/>
    <n v="0"/>
  </r>
  <r>
    <s v="10PDME"/>
    <s v="356363"/>
    <s v="141290"/>
    <s v="24911100"/>
    <x v="48"/>
    <x v="4"/>
    <s v=""/>
    <n v="21823"/>
    <n v="21823"/>
    <n v="21823"/>
    <n v="0"/>
    <n v="0"/>
    <n v="0"/>
  </r>
  <r>
    <s v="10PDME"/>
    <s v="356363"/>
    <s v="141290"/>
    <s v="25611100"/>
    <x v="49"/>
    <x v="4"/>
    <s v=""/>
    <n v="149489"/>
    <n v="74489"/>
    <n v="74489"/>
    <n v="0"/>
    <n v="0"/>
    <n v="0"/>
  </r>
  <r>
    <s v="10PDME"/>
    <s v="356363"/>
    <s v="141290"/>
    <s v="27111100"/>
    <x v="34"/>
    <x v="4"/>
    <s v=""/>
    <n v="0"/>
    <n v="553840"/>
    <n v="553840"/>
    <n v="0"/>
    <n v="72000"/>
    <n v="72000"/>
  </r>
  <r>
    <s v="10PDME"/>
    <s v="356363"/>
    <s v="141290"/>
    <s v="27211100"/>
    <x v="100"/>
    <x v="4"/>
    <s v=""/>
    <n v="8336181"/>
    <n v="8336181"/>
    <n v="4168089"/>
    <n v="0"/>
    <n v="0"/>
    <n v="0"/>
  </r>
  <r>
    <s v="10PDME"/>
    <s v="356363"/>
    <s v="141290"/>
    <s v="29111100"/>
    <x v="51"/>
    <x v="4"/>
    <s v=""/>
    <n v="54558"/>
    <n v="54558"/>
    <n v="54558"/>
    <n v="0"/>
    <n v="0"/>
    <n v="0"/>
  </r>
  <r>
    <s v="10PDME"/>
    <s v="356363"/>
    <s v="141290"/>
    <s v="29811100"/>
    <x v="54"/>
    <x v="4"/>
    <s v=""/>
    <n v="0"/>
    <n v="75000"/>
    <n v="75000"/>
    <n v="0"/>
    <n v="0"/>
    <n v="0"/>
  </r>
  <r>
    <s v="10PDME"/>
    <s v="356381"/>
    <s v="141290"/>
    <s v="21111100"/>
    <x v="36"/>
    <x v="4"/>
    <s v=""/>
    <n v="119089"/>
    <n v="119089"/>
    <n v="119089"/>
    <n v="0"/>
    <n v="13496.6"/>
    <n v="13496.6"/>
  </r>
  <r>
    <s v="10PDME"/>
    <s v="356381"/>
    <s v="141290"/>
    <s v="24711100"/>
    <x v="46"/>
    <x v="4"/>
    <s v=""/>
    <n v="87293"/>
    <n v="87293"/>
    <n v="87293"/>
    <n v="0"/>
    <n v="0"/>
    <n v="0"/>
  </r>
  <r>
    <s v="10PDME"/>
    <s v="356384"/>
    <s v="121190"/>
    <s v="24611100"/>
    <x v="33"/>
    <x v="4"/>
    <s v=""/>
    <n v="7132811"/>
    <n v="0"/>
    <n v="0"/>
    <n v="0"/>
    <n v="0"/>
    <n v="0"/>
  </r>
  <r>
    <s v="10PDME"/>
    <s v="356384"/>
    <s v="121190"/>
    <s v="27211100"/>
    <x v="100"/>
    <x v="4"/>
    <s v=""/>
    <n v="15551439"/>
    <n v="0"/>
    <n v="0"/>
    <n v="0"/>
    <n v="0"/>
    <n v="0"/>
  </r>
  <r>
    <s v="10PDME"/>
    <s v="356384"/>
    <s v="121190"/>
    <s v="29611100"/>
    <x v="35"/>
    <x v="4"/>
    <s v=""/>
    <n v="9405669"/>
    <n v="0"/>
    <n v="0"/>
    <n v="0"/>
    <n v="0"/>
    <n v="0"/>
  </r>
  <r>
    <s v="10PDME"/>
    <s v="356384"/>
    <s v="121190"/>
    <s v="29811100"/>
    <x v="54"/>
    <x v="4"/>
    <s v=""/>
    <n v="4561956"/>
    <n v="0"/>
    <n v="0"/>
    <n v="0"/>
    <n v="0"/>
    <n v="0"/>
  </r>
  <r>
    <s v="10PDME"/>
    <s v="356384"/>
    <s v="141290"/>
    <s v="21111100"/>
    <x v="36"/>
    <x v="4"/>
    <s v=""/>
    <n v="8198"/>
    <n v="8198"/>
    <n v="8198"/>
    <n v="0"/>
    <n v="0"/>
    <n v="0"/>
  </r>
  <r>
    <s v="10PDME"/>
    <s v="356384"/>
    <s v="141290"/>
    <s v="21411100"/>
    <x v="37"/>
    <x v="4"/>
    <s v=""/>
    <n v="22587"/>
    <n v="22587"/>
    <n v="22587"/>
    <n v="0"/>
    <n v="0"/>
    <n v="0"/>
  </r>
  <r>
    <s v="10PDME"/>
    <s v="356384"/>
    <s v="141290"/>
    <s v="21611100"/>
    <x v="39"/>
    <x v="4"/>
    <s v=""/>
    <n v="872930"/>
    <n v="1512735.24"/>
    <n v="1076271.24"/>
    <n v="0"/>
    <n v="0"/>
    <n v="0"/>
  </r>
  <r>
    <s v="10PDME"/>
    <s v="356384"/>
    <s v="141290"/>
    <s v="24191100"/>
    <x v="41"/>
    <x v="4"/>
    <s v=""/>
    <n v="0"/>
    <n v="37800"/>
    <n v="37800"/>
    <n v="0"/>
    <n v="0"/>
    <n v="0"/>
  </r>
  <r>
    <s v="10PDME"/>
    <s v="356384"/>
    <s v="141290"/>
    <s v="24411100"/>
    <x v="44"/>
    <x v="4"/>
    <s v=""/>
    <n v="66563"/>
    <n v="171563"/>
    <n v="171563"/>
    <n v="120.94"/>
    <n v="120.94"/>
    <n v="120.94"/>
  </r>
  <r>
    <s v="10PDME"/>
    <s v="356384"/>
    <s v="141290"/>
    <s v="24511100"/>
    <x v="45"/>
    <x v="4"/>
    <s v=""/>
    <n v="3033"/>
    <n v="3033"/>
    <n v="3033"/>
    <n v="0"/>
    <n v="0"/>
    <n v="0"/>
  </r>
  <r>
    <s v="10PDME"/>
    <s v="356384"/>
    <s v="141290"/>
    <s v="24611100"/>
    <x v="33"/>
    <x v="4"/>
    <s v=""/>
    <n v="0"/>
    <n v="40329854.350000001"/>
    <n v="342000"/>
    <n v="40602.92"/>
    <n v="40602.92"/>
    <n v="40602.92"/>
  </r>
  <r>
    <s v="10PDME"/>
    <s v="356384"/>
    <s v="141290"/>
    <s v="24711100"/>
    <x v="46"/>
    <x v="4"/>
    <s v=""/>
    <n v="1519222"/>
    <n v="2506275.5"/>
    <n v="1030657"/>
    <n v="7571.9"/>
    <n v="7571.9"/>
    <n v="7571.9"/>
  </r>
  <r>
    <s v="10PDME"/>
    <s v="356384"/>
    <s v="141290"/>
    <s v="24811100"/>
    <x v="47"/>
    <x v="4"/>
    <s v=""/>
    <n v="8515"/>
    <n v="8515"/>
    <n v="8515"/>
    <n v="0"/>
    <n v="0"/>
    <n v="0"/>
  </r>
  <r>
    <s v="10PDME"/>
    <s v="356384"/>
    <s v="141290"/>
    <s v="24911100"/>
    <x v="48"/>
    <x v="4"/>
    <s v=""/>
    <n v="237078"/>
    <n v="4506559.5999999996"/>
    <n v="147076"/>
    <n v="19831.62"/>
    <n v="19831.62"/>
    <n v="19831.62"/>
  </r>
  <r>
    <s v="10PDME"/>
    <s v="356384"/>
    <s v="141290"/>
    <s v="25611100"/>
    <x v="49"/>
    <x v="4"/>
    <s v=""/>
    <n v="12630"/>
    <n v="12630"/>
    <n v="12630"/>
    <n v="0"/>
    <n v="0"/>
    <n v="0"/>
  </r>
  <r>
    <s v="10PDME"/>
    <s v="356384"/>
    <s v="141290"/>
    <s v="25911100"/>
    <x v="98"/>
    <x v="4"/>
    <s v=""/>
    <n v="6757"/>
    <n v="4192364"/>
    <n v="7487"/>
    <n v="5635.28"/>
    <n v="5635.28"/>
    <n v="5635.28"/>
  </r>
  <r>
    <s v="10PDME"/>
    <s v="356384"/>
    <s v="141290"/>
    <s v="26111100"/>
    <x v="50"/>
    <x v="4"/>
    <s v=""/>
    <n v="1882068"/>
    <n v="5237455.63"/>
    <n v="1057036"/>
    <n v="0"/>
    <n v="13471.3"/>
    <n v="13471.3"/>
  </r>
  <r>
    <s v="10PDME"/>
    <s v="356384"/>
    <s v="141290"/>
    <s v="27211100"/>
    <x v="100"/>
    <x v="4"/>
    <s v=""/>
    <n v="0"/>
    <n v="420000"/>
    <n v="420000"/>
    <n v="0"/>
    <n v="0"/>
    <n v="0"/>
  </r>
  <r>
    <s v="10PDME"/>
    <s v="356384"/>
    <s v="141290"/>
    <s v="29111100"/>
    <x v="51"/>
    <x v="4"/>
    <s v=""/>
    <n v="3896131"/>
    <n v="6325164.5199999996"/>
    <n v="2043569"/>
    <n v="10914.79"/>
    <n v="10914.79"/>
    <n v="10914.79"/>
  </r>
  <r>
    <s v="10PDME"/>
    <s v="356384"/>
    <s v="141290"/>
    <s v="29411100"/>
    <x v="53"/>
    <x v="4"/>
    <s v=""/>
    <n v="562212"/>
    <n v="4229470"/>
    <n v="297490"/>
    <n v="0"/>
    <n v="0"/>
    <n v="0"/>
  </r>
  <r>
    <s v="10PDME"/>
    <s v="356384"/>
    <s v="141290"/>
    <s v="29611100"/>
    <x v="35"/>
    <x v="4"/>
    <s v=""/>
    <n v="0"/>
    <n v="7437118.5999999996"/>
    <n v="0"/>
    <n v="0"/>
    <n v="0"/>
    <n v="0"/>
  </r>
  <r>
    <s v="10PDME"/>
    <s v="356384"/>
    <s v="141290"/>
    <s v="29811100"/>
    <x v="54"/>
    <x v="4"/>
    <s v=""/>
    <n v="0"/>
    <n v="32888838.800000001"/>
    <n v="148500"/>
    <n v="119108.61"/>
    <n v="119108.61"/>
    <n v="119108.61"/>
  </r>
  <r>
    <s v="10PDME"/>
    <s v="356386"/>
    <s v="121190"/>
    <s v="24611100"/>
    <x v="33"/>
    <x v="4"/>
    <s v=""/>
    <n v="1088120"/>
    <n v="0"/>
    <n v="0"/>
    <n v="0"/>
    <n v="0"/>
    <n v="0"/>
  </r>
  <r>
    <s v="10PDME"/>
    <s v="356386"/>
    <s v="121190"/>
    <s v="29611100"/>
    <x v="35"/>
    <x v="4"/>
    <s v=""/>
    <n v="139805075"/>
    <n v="0"/>
    <n v="0"/>
    <n v="0"/>
    <n v="0"/>
    <n v="0"/>
  </r>
  <r>
    <s v="10PDME"/>
    <s v="356386"/>
    <s v="141290"/>
    <s v="21611100"/>
    <x v="39"/>
    <x v="4"/>
    <s v=""/>
    <n v="763814"/>
    <n v="763814"/>
    <n v="451904"/>
    <n v="600"/>
    <n v="21783.18"/>
    <n v="21783.18"/>
  </r>
  <r>
    <s v="10PDME"/>
    <s v="356386"/>
    <s v="141290"/>
    <s v="24611100"/>
    <x v="33"/>
    <x v="4"/>
    <s v=""/>
    <n v="0"/>
    <n v="352046.41"/>
    <n v="352046.41"/>
    <n v="20996"/>
    <n v="239801.85"/>
    <n v="239801.85"/>
  </r>
  <r>
    <s v="10PDME"/>
    <s v="356386"/>
    <s v="141290"/>
    <s v="24911100"/>
    <x v="48"/>
    <x v="4"/>
    <s v=""/>
    <n v="327349"/>
    <n v="327349"/>
    <n v="213673"/>
    <n v="7275.63"/>
    <n v="97159.76"/>
    <n v="97159.76"/>
  </r>
  <r>
    <s v="10PDME"/>
    <s v="356386"/>
    <s v="141290"/>
    <s v="25111100"/>
    <x v="96"/>
    <x v="4"/>
    <s v=""/>
    <n v="7658"/>
    <n v="0"/>
    <n v="0"/>
    <n v="0"/>
    <n v="0"/>
    <n v="0"/>
  </r>
  <r>
    <s v="10PDME"/>
    <s v="356386"/>
    <s v="141290"/>
    <s v="25611100"/>
    <x v="49"/>
    <x v="4"/>
    <s v=""/>
    <n v="13516"/>
    <n v="64215.27"/>
    <n v="64215.27"/>
    <n v="0"/>
    <n v="464"/>
    <n v="464"/>
  </r>
  <r>
    <s v="10PDME"/>
    <s v="356386"/>
    <s v="141290"/>
    <s v="25911100"/>
    <x v="98"/>
    <x v="4"/>
    <s v=""/>
    <n v="15803"/>
    <n v="15803"/>
    <n v="15803"/>
    <n v="0"/>
    <n v="0"/>
    <n v="0"/>
  </r>
  <r>
    <s v="10PDME"/>
    <s v="356386"/>
    <s v="141290"/>
    <s v="26111100"/>
    <x v="50"/>
    <x v="4"/>
    <s v=""/>
    <n v="20936196"/>
    <n v="20563279.829999998"/>
    <n v="11632710"/>
    <n v="69114.95"/>
    <n v="814628.29"/>
    <n v="814628.29"/>
  </r>
  <r>
    <s v="10PDME"/>
    <s v="356386"/>
    <s v="141290"/>
    <s v="29111100"/>
    <x v="51"/>
    <x v="4"/>
    <s v=""/>
    <n v="872930"/>
    <n v="904909.44"/>
    <n v="622928"/>
    <n v="5866.78"/>
    <n v="185395.55"/>
    <n v="185395.55"/>
  </r>
  <r>
    <s v="10PDME"/>
    <s v="356386"/>
    <s v="141290"/>
    <s v="29211100"/>
    <x v="52"/>
    <x v="4"/>
    <s v=""/>
    <n v="7368"/>
    <n v="7368"/>
    <n v="7368"/>
    <n v="0"/>
    <n v="1252.78"/>
    <n v="1252.78"/>
  </r>
  <r>
    <s v="10PDME"/>
    <s v="356386"/>
    <s v="141290"/>
    <s v="29611100"/>
    <x v="35"/>
    <x v="4"/>
    <s v=""/>
    <n v="0"/>
    <n v="38400000"/>
    <n v="13964222"/>
    <n v="240110.75"/>
    <n v="659899.18999999994"/>
    <n v="659899.18999999994"/>
  </r>
  <r>
    <s v="10PDME"/>
    <s v="356386"/>
    <s v="141290"/>
    <s v="29811100"/>
    <x v="54"/>
    <x v="4"/>
    <s v=""/>
    <n v="228460"/>
    <n v="35000"/>
    <n v="35000"/>
    <n v="0"/>
    <n v="8689.81"/>
    <n v="8689.81"/>
  </r>
  <r>
    <s v="10PDME"/>
    <s v="356386"/>
    <s v="141485"/>
    <s v="21611100"/>
    <x v="39"/>
    <x v="4"/>
    <s v=""/>
    <n v="0"/>
    <n v="3000000"/>
    <n v="0"/>
    <n v="0"/>
    <n v="0"/>
    <n v="0"/>
  </r>
  <r>
    <s v="10PDME"/>
    <s v="356386"/>
    <s v="141485"/>
    <s v="25911100"/>
    <x v="98"/>
    <x v="4"/>
    <s v=""/>
    <n v="0"/>
    <n v="4900000"/>
    <n v="0"/>
    <n v="0"/>
    <n v="0"/>
    <n v="0"/>
  </r>
  <r>
    <s v="10PDME"/>
    <s v="356386"/>
    <s v="141485"/>
    <s v="26111100"/>
    <x v="50"/>
    <x v="4"/>
    <s v=""/>
    <n v="0"/>
    <n v="36400000"/>
    <n v="0"/>
    <n v="0"/>
    <n v="0"/>
    <n v="0"/>
  </r>
  <r>
    <s v="10PDME"/>
    <s v="356386"/>
    <s v="141485"/>
    <s v="29611100"/>
    <x v="35"/>
    <x v="4"/>
    <s v=""/>
    <n v="0"/>
    <n v="349659460.51999998"/>
    <n v="0"/>
    <n v="0"/>
    <n v="0"/>
    <n v="0"/>
  </r>
  <r>
    <s v="10PDME"/>
    <s v="356386"/>
    <s v="141490"/>
    <s v="21611100"/>
    <x v="39"/>
    <x v="4"/>
    <s v=""/>
    <n v="0"/>
    <n v="1746101.95"/>
    <n v="0"/>
    <n v="0"/>
    <n v="0"/>
    <n v="0"/>
  </r>
  <r>
    <s v="10PDME"/>
    <s v="356386"/>
    <s v="141490"/>
    <s v="25911100"/>
    <x v="98"/>
    <x v="4"/>
    <s v=""/>
    <n v="0"/>
    <n v="1751455"/>
    <n v="0"/>
    <n v="0"/>
    <n v="0"/>
    <n v="0"/>
  </r>
  <r>
    <s v="10PDME"/>
    <s v="356386"/>
    <s v="141490"/>
    <s v="26111100"/>
    <x v="50"/>
    <x v="4"/>
    <s v=""/>
    <n v="0"/>
    <n v="17726695.050000001"/>
    <n v="0"/>
    <n v="0"/>
    <n v="0"/>
    <n v="0"/>
  </r>
  <r>
    <s v="10PDME"/>
    <s v="356386"/>
    <s v="141490"/>
    <s v="29111100"/>
    <x v="51"/>
    <x v="4"/>
    <s v=""/>
    <n v="0"/>
    <n v="10000000"/>
    <n v="10000000"/>
    <n v="0"/>
    <n v="0"/>
    <n v="0"/>
  </r>
  <r>
    <s v="10PDME"/>
    <s v="356386"/>
    <s v="141490"/>
    <s v="29611100"/>
    <x v="35"/>
    <x v="4"/>
    <s v=""/>
    <n v="385271017"/>
    <n v="535046765"/>
    <n v="267237776"/>
    <n v="1864394.69"/>
    <n v="1864394.69"/>
    <n v="1864394.69"/>
  </r>
  <r>
    <s v="10PDME"/>
    <s v="356392"/>
    <s v="121190"/>
    <s v="24611100"/>
    <x v="33"/>
    <x v="4"/>
    <s v=""/>
    <n v="2375729"/>
    <n v="0"/>
    <n v="0"/>
    <n v="0"/>
    <n v="0"/>
    <n v="0"/>
  </r>
  <r>
    <s v="10PDME"/>
    <s v="356392"/>
    <s v="141290"/>
    <s v="21111100"/>
    <x v="36"/>
    <x v="4"/>
    <s v=""/>
    <n v="380250"/>
    <n v="380250"/>
    <n v="380250"/>
    <n v="0"/>
    <n v="0"/>
    <n v="0"/>
  </r>
  <r>
    <s v="10PDME"/>
    <s v="356392"/>
    <s v="141290"/>
    <s v="21611100"/>
    <x v="39"/>
    <x v="4"/>
    <s v=""/>
    <n v="360083"/>
    <n v="360083"/>
    <n v="220043"/>
    <n v="0"/>
    <n v="12069.68"/>
    <n v="12069.68"/>
  </r>
  <r>
    <s v="10PDME"/>
    <s v="356392"/>
    <s v="141290"/>
    <s v="22111100"/>
    <x v="40"/>
    <x v="4"/>
    <s v=""/>
    <n v="0"/>
    <n v="72759465"/>
    <n v="31794711"/>
    <n v="0"/>
    <n v="0"/>
    <n v="0"/>
  </r>
  <r>
    <s v="10PDME"/>
    <s v="356392"/>
    <s v="141290"/>
    <s v="24191100"/>
    <x v="41"/>
    <x v="4"/>
    <s v=""/>
    <n v="6481511"/>
    <n v="6481511"/>
    <n v="3400259"/>
    <n v="0"/>
    <n v="0"/>
    <n v="0"/>
  </r>
  <r>
    <s v="10PDME"/>
    <s v="356392"/>
    <s v="141290"/>
    <s v="24211100"/>
    <x v="42"/>
    <x v="4"/>
    <s v=""/>
    <n v="632874"/>
    <n v="632874"/>
    <n v="466440"/>
    <n v="0"/>
    <n v="0"/>
    <n v="0"/>
  </r>
  <r>
    <s v="10PDME"/>
    <s v="356392"/>
    <s v="141290"/>
    <s v="24311100"/>
    <x v="43"/>
    <x v="4"/>
    <s v=""/>
    <n v="38190"/>
    <n v="38190"/>
    <n v="38190"/>
    <n v="0"/>
    <n v="0"/>
    <n v="0"/>
  </r>
  <r>
    <s v="10PDME"/>
    <s v="356392"/>
    <s v="141290"/>
    <s v="24411100"/>
    <x v="44"/>
    <x v="4"/>
    <s v=""/>
    <n v="305525"/>
    <n v="305525"/>
    <n v="252761"/>
    <n v="0"/>
    <n v="0"/>
    <n v="0"/>
  </r>
  <r>
    <s v="10PDME"/>
    <s v="356392"/>
    <s v="141290"/>
    <s v="24511100"/>
    <x v="45"/>
    <x v="4"/>
    <s v=""/>
    <n v="109116"/>
    <n v="109116"/>
    <n v="109116"/>
    <n v="0"/>
    <n v="0"/>
    <n v="0"/>
  </r>
  <r>
    <s v="10PDME"/>
    <s v="356392"/>
    <s v="141290"/>
    <s v="24711100"/>
    <x v="46"/>
    <x v="4"/>
    <s v=""/>
    <n v="2618792"/>
    <n v="2618792"/>
    <n v="1809398"/>
    <n v="0"/>
    <n v="0"/>
    <n v="0"/>
  </r>
  <r>
    <s v="10PDME"/>
    <s v="356392"/>
    <s v="141290"/>
    <s v="24811100"/>
    <x v="47"/>
    <x v="4"/>
    <s v=""/>
    <n v="109116"/>
    <n v="279116"/>
    <n v="279116"/>
    <n v="0"/>
    <n v="13498.92"/>
    <n v="13498.92"/>
  </r>
  <r>
    <s v="10PDME"/>
    <s v="356392"/>
    <s v="141290"/>
    <s v="24911100"/>
    <x v="48"/>
    <x v="4"/>
    <s v=""/>
    <n v="13857776"/>
    <n v="13857776"/>
    <n v="7928888"/>
    <n v="0"/>
    <n v="0"/>
    <n v="0"/>
  </r>
  <r>
    <s v="10PDME"/>
    <s v="356392"/>
    <s v="141290"/>
    <s v="25511100"/>
    <x v="97"/>
    <x v="4"/>
    <s v=""/>
    <n v="21823"/>
    <n v="21823"/>
    <n v="21823"/>
    <n v="0"/>
    <n v="0"/>
    <n v="0"/>
  </r>
  <r>
    <s v="10PDME"/>
    <s v="356392"/>
    <s v="141290"/>
    <s v="25611100"/>
    <x v="49"/>
    <x v="4"/>
    <s v=""/>
    <n v="1691303"/>
    <n v="1691303"/>
    <n v="1192583"/>
    <n v="0"/>
    <n v="0"/>
    <n v="0"/>
  </r>
  <r>
    <s v="10PDME"/>
    <s v="356392"/>
    <s v="141290"/>
    <s v="26111100"/>
    <x v="50"/>
    <x v="4"/>
    <s v=""/>
    <n v="726184"/>
    <n v="326184"/>
    <n v="298642"/>
    <n v="0"/>
    <n v="6031.65"/>
    <n v="6031.65"/>
  </r>
  <r>
    <s v="10PDME"/>
    <s v="356392"/>
    <s v="141290"/>
    <s v="27211100"/>
    <x v="100"/>
    <x v="4"/>
    <s v=""/>
    <n v="14552902"/>
    <n v="14552902"/>
    <n v="7276450"/>
    <n v="2900"/>
    <n v="2900"/>
    <n v="2900"/>
  </r>
  <r>
    <s v="10PDME"/>
    <s v="356392"/>
    <s v="141290"/>
    <s v="29111100"/>
    <x v="51"/>
    <x v="4"/>
    <s v=""/>
    <n v="2253714"/>
    <n v="2653714"/>
    <n v="1209570"/>
    <n v="0"/>
    <n v="0"/>
    <n v="0"/>
  </r>
  <r>
    <s v="10PDME"/>
    <s v="356392"/>
    <s v="141290"/>
    <s v="29211100"/>
    <x v="52"/>
    <x v="4"/>
    <s v=""/>
    <n v="1432017"/>
    <n v="1432017"/>
    <n v="875829"/>
    <n v="0"/>
    <n v="0"/>
    <n v="0"/>
  </r>
  <r>
    <s v="10PDME"/>
    <s v="356392"/>
    <s v="141290"/>
    <s v="29411100"/>
    <x v="53"/>
    <x v="4"/>
    <s v=""/>
    <n v="43646"/>
    <n v="43646"/>
    <n v="43646"/>
    <n v="0"/>
    <n v="0"/>
    <n v="0"/>
  </r>
  <r>
    <s v="10PDME"/>
    <s v="356392"/>
    <s v="141290"/>
    <s v="29811100"/>
    <x v="54"/>
    <x v="4"/>
    <s v=""/>
    <n v="381907"/>
    <n v="381907"/>
    <n v="331909"/>
    <n v="0"/>
    <n v="0"/>
    <n v="0"/>
  </r>
  <r>
    <s v="CAPITULO 2000"/>
    <m/>
    <m/>
    <m/>
    <x v="1"/>
    <x v="3"/>
    <m/>
    <n v="662725717"/>
    <n v="1268234893.71"/>
    <n v="381105800.35000002"/>
    <n v="2415044.86"/>
    <n v="4372197.18"/>
    <n v="4372197.18"/>
  </r>
  <r>
    <s v="10PDME"/>
    <s v="356361"/>
    <s v="141290"/>
    <s v="33411100"/>
    <x v="101"/>
    <x v="2"/>
    <s v=""/>
    <n v="54558173"/>
    <n v="29558173"/>
    <n v="2279089"/>
    <n v="0"/>
    <n v="34800"/>
    <n v="34800"/>
  </r>
  <r>
    <s v="10PDME"/>
    <s v="356361"/>
    <s v="141290"/>
    <s v="35811100"/>
    <x v="94"/>
    <x v="2"/>
    <s v=""/>
    <n v="24918"/>
    <n v="24918"/>
    <n v="24918"/>
    <n v="0"/>
    <n v="0"/>
    <n v="0"/>
  </r>
  <r>
    <s v="10PDME"/>
    <s v="356361"/>
    <s v="141290"/>
    <s v="39211100"/>
    <x v="85"/>
    <x v="2"/>
    <s v=""/>
    <n v="192715"/>
    <n v="192715"/>
    <n v="129091"/>
    <n v="0"/>
    <n v="42629.09"/>
    <n v="42629.09"/>
  </r>
  <r>
    <s v="10PDME"/>
    <s v="356362"/>
    <s v="141290"/>
    <s v="31121100"/>
    <x v="55"/>
    <x v="2"/>
    <s v=""/>
    <n v="76995156"/>
    <n v="0"/>
    <n v="0"/>
    <n v="0"/>
    <n v="0"/>
    <n v="0"/>
  </r>
  <r>
    <s v="10PDME"/>
    <s v="356362"/>
    <s v="141290"/>
    <s v="33311100"/>
    <x v="66"/>
    <x v="2"/>
    <s v=""/>
    <n v="545581"/>
    <n v="50545581"/>
    <n v="24261110"/>
    <n v="0"/>
    <n v="12536000"/>
    <n v="12536000"/>
  </r>
  <r>
    <s v="10PDME"/>
    <s v="356362"/>
    <s v="141290"/>
    <s v="35411100"/>
    <x v="77"/>
    <x v="2"/>
    <s v=""/>
    <n v="14057603"/>
    <n v="9057603"/>
    <n v="2028801"/>
    <n v="0"/>
    <n v="0"/>
    <n v="0"/>
  </r>
  <r>
    <s v="10PDME"/>
    <s v="356362"/>
    <s v="141290"/>
    <s v="35711100"/>
    <x v="3"/>
    <x v="2"/>
    <s v=""/>
    <n v="2607134"/>
    <n v="2607134"/>
    <n v="1303568"/>
    <n v="0"/>
    <n v="0"/>
    <n v="0"/>
  </r>
  <r>
    <s v="10PDME"/>
    <s v="356362"/>
    <s v="141290"/>
    <s v="39211100"/>
    <x v="85"/>
    <x v="2"/>
    <s v=""/>
    <n v="137991"/>
    <n v="0"/>
    <n v="0"/>
    <n v="0"/>
    <n v="0"/>
    <n v="0"/>
  </r>
  <r>
    <s v="10PDME"/>
    <s v="356362"/>
    <s v="141290"/>
    <s v="39811100"/>
    <x v="87"/>
    <x v="2"/>
    <s v=""/>
    <n v="1696860"/>
    <n v="1696860"/>
    <n v="873882"/>
    <n v="4476.68"/>
    <n v="29325.88"/>
    <n v="29325.88"/>
  </r>
  <r>
    <s v="10PDME"/>
    <s v="356362"/>
    <s v="141290"/>
    <s v="39821100"/>
    <x v="88"/>
    <x v="2"/>
    <s v=""/>
    <n v="1035863"/>
    <n v="1035863"/>
    <n v="279684"/>
    <n v="32547.69"/>
    <n v="217030.52"/>
    <n v="217030.52"/>
  </r>
  <r>
    <s v="10PDME"/>
    <s v="356362"/>
    <s v="15O190"/>
    <s v="31121100"/>
    <x v="55"/>
    <x v="2"/>
    <s v=""/>
    <n v="112622092"/>
    <n v="91827959.840000004"/>
    <n v="61311048"/>
    <n v="13639655.43"/>
    <n v="50325780.170000002"/>
    <n v="50325780.170000002"/>
  </r>
  <r>
    <s v="10PDME"/>
    <s v="356363"/>
    <s v="141290"/>
    <s v="31121100"/>
    <x v="55"/>
    <x v="2"/>
    <s v=""/>
    <n v="15602128"/>
    <n v="0"/>
    <n v="0"/>
    <n v="0"/>
    <n v="0"/>
    <n v="0"/>
  </r>
  <r>
    <s v="10PDME"/>
    <s v="356363"/>
    <s v="141290"/>
    <s v="35211100"/>
    <x v="75"/>
    <x v="2"/>
    <s v=""/>
    <n v="1091163"/>
    <n v="1091163"/>
    <n v="545583"/>
    <n v="0"/>
    <n v="0"/>
    <n v="0"/>
  </r>
  <r>
    <s v="10PDME"/>
    <s v="356363"/>
    <s v="141290"/>
    <s v="35411100"/>
    <x v="77"/>
    <x v="2"/>
    <s v=""/>
    <n v="300000"/>
    <n v="300000"/>
    <n v="150000"/>
    <n v="0"/>
    <n v="0"/>
    <n v="0"/>
  </r>
  <r>
    <s v="10PDME"/>
    <s v="356363"/>
    <s v="141290"/>
    <s v="39811100"/>
    <x v="87"/>
    <x v="2"/>
    <s v=""/>
    <n v="7070273"/>
    <n v="7070273"/>
    <n v="3641190"/>
    <n v="453620.66"/>
    <n v="2971582.94"/>
    <n v="2971582.94"/>
  </r>
  <r>
    <s v="10PDME"/>
    <s v="356363"/>
    <s v="141290"/>
    <s v="39821100"/>
    <x v="88"/>
    <x v="2"/>
    <s v=""/>
    <n v="4397369"/>
    <n v="4397369"/>
    <n v="1187292"/>
    <n v="129106.06"/>
    <n v="846589.37"/>
    <n v="846589.37"/>
  </r>
  <r>
    <s v="10PDME"/>
    <s v="356363"/>
    <s v="15O190"/>
    <s v="31121100"/>
    <x v="55"/>
    <x v="2"/>
    <s v=""/>
    <n v="22821494"/>
    <n v="18607817.170000002"/>
    <n v="11410748"/>
    <n v="2763909.75"/>
    <n v="9692616.4600000009"/>
    <n v="9692616.4600000009"/>
  </r>
  <r>
    <s v="10PDME"/>
    <s v="356363"/>
    <s v="15O190"/>
    <s v="33811100"/>
    <x v="102"/>
    <x v="2"/>
    <s v=""/>
    <n v="153064326"/>
    <n v="0"/>
    <n v="0"/>
    <n v="0"/>
    <n v="0"/>
    <n v="0"/>
  </r>
  <r>
    <s v="10PDME"/>
    <s v="356375"/>
    <s v="25C193"/>
    <s v="39211135"/>
    <x v="85"/>
    <x v="2"/>
    <s v=""/>
    <n v="0"/>
    <n v="24674296.370000001"/>
    <n v="24674296.370000001"/>
    <n v="0"/>
    <n v="0"/>
    <n v="0"/>
  </r>
  <r>
    <s v="10PDME"/>
    <s v="356375"/>
    <s v="25C392"/>
    <s v="39211100"/>
    <x v="85"/>
    <x v="2"/>
    <s v=""/>
    <n v="0"/>
    <n v="24188331.199999999"/>
    <n v="24188331.199999999"/>
    <n v="0"/>
    <n v="0"/>
    <n v="0"/>
  </r>
  <r>
    <s v="10PDME"/>
    <s v="356381"/>
    <s v="111190"/>
    <s v="39931100"/>
    <x v="103"/>
    <x v="2"/>
    <s v=""/>
    <n v="92387770"/>
    <n v="92387770"/>
    <n v="76355456"/>
    <n v="23235701.100000001"/>
    <n v="61448761.450000003"/>
    <n v="61448761.450000003"/>
  </r>
  <r>
    <s v="10PDME"/>
    <s v="356381"/>
    <s v="141290"/>
    <s v="33611100"/>
    <x v="67"/>
    <x v="2"/>
    <s v=""/>
    <n v="1292142"/>
    <n v="1292142"/>
    <n v="1046070"/>
    <n v="0"/>
    <n v="0"/>
    <n v="0"/>
  </r>
  <r>
    <s v="10PDME"/>
    <s v="356381"/>
    <s v="141290"/>
    <s v="33621100"/>
    <x v="68"/>
    <x v="2"/>
    <s v=""/>
    <n v="1394971"/>
    <n v="547234"/>
    <n v="253404"/>
    <n v="4048"/>
    <n v="4048"/>
    <n v="4048"/>
  </r>
  <r>
    <s v="10PDME"/>
    <s v="356381"/>
    <s v="141290"/>
    <s v="35111100"/>
    <x v="74"/>
    <x v="2"/>
    <s v=""/>
    <n v="0"/>
    <n v="13000000"/>
    <n v="0"/>
    <n v="0"/>
    <n v="0"/>
    <n v="0"/>
  </r>
  <r>
    <s v="10PDME"/>
    <s v="356381"/>
    <s v="141290"/>
    <s v="39811100"/>
    <x v="87"/>
    <x v="2"/>
    <s v=""/>
    <n v="9592942"/>
    <n v="9592942"/>
    <n v="4940365"/>
    <n v="686554.86"/>
    <n v="4497490.7300000004"/>
    <n v="4497490.7300000004"/>
  </r>
  <r>
    <s v="10PDME"/>
    <s v="356381"/>
    <s v="141290"/>
    <s v="39821100"/>
    <x v="88"/>
    <x v="2"/>
    <s v=""/>
    <n v="5873799"/>
    <n v="5873799"/>
    <n v="1585926"/>
    <n v="198943.62"/>
    <n v="1272724.48"/>
    <n v="1272724.48"/>
  </r>
  <r>
    <s v="10PDME"/>
    <s v="356381"/>
    <s v="141290"/>
    <s v="39931100"/>
    <x v="103"/>
    <x v="2"/>
    <s v=""/>
    <n v="0"/>
    <n v="82835895.659999996"/>
    <n v="63446674"/>
    <n v="181667.15"/>
    <n v="181667.15"/>
    <n v="181667.15"/>
  </r>
  <r>
    <s v="10PDME"/>
    <s v="356381"/>
    <s v="141490"/>
    <s v="33311100"/>
    <x v="66"/>
    <x v="2"/>
    <s v=""/>
    <n v="0"/>
    <n v="16000000"/>
    <n v="16000000"/>
    <n v="0"/>
    <n v="6157600"/>
    <n v="6157600"/>
  </r>
  <r>
    <s v="10PDME"/>
    <s v="356381"/>
    <s v="15O190"/>
    <s v="39931100"/>
    <x v="103"/>
    <x v="2"/>
    <s v=""/>
    <n v="0"/>
    <n v="30785290.010000002"/>
    <n v="0"/>
    <n v="0"/>
    <n v="0"/>
    <n v="0"/>
  </r>
  <r>
    <s v="10PDME"/>
    <s v="356384"/>
    <s v="111190"/>
    <s v="39931100"/>
    <x v="103"/>
    <x v="2"/>
    <s v=""/>
    <n v="92387770"/>
    <n v="92387770"/>
    <n v="84688789"/>
    <n v="23235701.100000001"/>
    <n v="61448761.450000003"/>
    <n v="61448761.450000003"/>
  </r>
  <r>
    <s v="10PDME"/>
    <s v="356384"/>
    <s v="141290"/>
    <s v="31121100"/>
    <x v="55"/>
    <x v="2"/>
    <s v=""/>
    <n v="224080752"/>
    <n v="0"/>
    <n v="0"/>
    <n v="0"/>
    <n v="0"/>
    <n v="0"/>
  </r>
  <r>
    <s v="10PDME"/>
    <s v="356384"/>
    <s v="141290"/>
    <s v="33311100"/>
    <x v="66"/>
    <x v="2"/>
    <s v=""/>
    <n v="0"/>
    <n v="999563"/>
    <n v="606653"/>
    <n v="0"/>
    <n v="0"/>
    <n v="0"/>
  </r>
  <r>
    <s v="10PDME"/>
    <s v="356384"/>
    <s v="141290"/>
    <s v="35711100"/>
    <x v="3"/>
    <x v="2"/>
    <s v=""/>
    <n v="313022154"/>
    <n v="366676154"/>
    <n v="180165080"/>
    <n v="16845974.100000001"/>
    <n v="47584185.880000003"/>
    <n v="47584185.880000003"/>
  </r>
  <r>
    <s v="10PDME"/>
    <s v="356384"/>
    <s v="141290"/>
    <s v="39811100"/>
    <x v="87"/>
    <x v="2"/>
    <s v=""/>
    <n v="28382921"/>
    <n v="28382921"/>
    <n v="14697049.699999999"/>
    <n v="2412548"/>
    <n v="14697049.699999999"/>
    <n v="14697049.699999999"/>
  </r>
  <r>
    <s v="10PDME"/>
    <s v="356384"/>
    <s v="141290"/>
    <s v="39821100"/>
    <x v="88"/>
    <x v="2"/>
    <s v=""/>
    <n v="17694279"/>
    <n v="17694279"/>
    <n v="4777458"/>
    <n v="610351.64"/>
    <n v="3942836.13"/>
    <n v="3942836.13"/>
  </r>
  <r>
    <s v="10PDME"/>
    <s v="356384"/>
    <s v="141290"/>
    <s v="39931100"/>
    <x v="103"/>
    <x v="2"/>
    <s v=""/>
    <n v="0"/>
    <n v="82835895.659999996"/>
    <n v="63446674"/>
    <n v="181667.15"/>
    <n v="181667.15"/>
    <n v="181667.15"/>
  </r>
  <r>
    <s v="10PDME"/>
    <s v="356384"/>
    <s v="15O190"/>
    <s v="31121100"/>
    <x v="55"/>
    <x v="2"/>
    <s v=""/>
    <n v="574548113"/>
    <n v="451887536.52999997"/>
    <n v="307274059"/>
    <n v="84116686.519999996"/>
    <n v="265532267.22"/>
    <n v="265532267.22"/>
  </r>
  <r>
    <s v="10PDME"/>
    <s v="356384"/>
    <s v="15O190"/>
    <s v="35711100"/>
    <x v="3"/>
    <x v="2"/>
    <s v=""/>
    <n v="0"/>
    <n v="180000000"/>
    <n v="0"/>
    <n v="0"/>
    <n v="0"/>
    <n v="0"/>
  </r>
  <r>
    <s v="10PDME"/>
    <s v="356384"/>
    <s v="15O190"/>
    <s v="39931100"/>
    <x v="103"/>
    <x v="2"/>
    <s v=""/>
    <n v="0"/>
    <n v="30785290.010000002"/>
    <n v="0"/>
    <n v="0"/>
    <n v="0"/>
    <n v="0"/>
  </r>
  <r>
    <s v="10PDME"/>
    <s v="356386"/>
    <s v="111190"/>
    <s v="39931100"/>
    <x v="103"/>
    <x v="2"/>
    <s v=""/>
    <n v="92387770"/>
    <n v="92387770"/>
    <n v="84688789"/>
    <n v="23235701.120000001"/>
    <n v="61448761.450000003"/>
    <n v="61448761.450000003"/>
  </r>
  <r>
    <s v="10PDME"/>
    <s v="356386"/>
    <s v="141290"/>
    <s v="35521100"/>
    <x v="78"/>
    <x v="2"/>
    <s v=""/>
    <n v="135996643"/>
    <n v="40596643"/>
    <n v="6754298.3200000003"/>
    <n v="0"/>
    <n v="33018"/>
    <n v="33018"/>
  </r>
  <r>
    <s v="10PDME"/>
    <s v="356386"/>
    <s v="141290"/>
    <s v="35711100"/>
    <x v="3"/>
    <x v="2"/>
    <s v=""/>
    <n v="0"/>
    <n v="5139309.05"/>
    <n v="5000000"/>
    <n v="7540"/>
    <n v="10498"/>
    <n v="10498"/>
  </r>
  <r>
    <s v="10PDME"/>
    <s v="356386"/>
    <s v="141290"/>
    <s v="39811100"/>
    <x v="87"/>
    <x v="2"/>
    <s v=""/>
    <n v="19525265"/>
    <n v="19525265"/>
    <n v="11411827.199999999"/>
    <n v="0"/>
    <n v="11411827.199999999"/>
    <n v="11411827.199999999"/>
  </r>
  <r>
    <s v="10PDME"/>
    <s v="356386"/>
    <s v="141290"/>
    <s v="39821100"/>
    <x v="88"/>
    <x v="2"/>
    <s v=""/>
    <n v="12142295"/>
    <n v="12142295"/>
    <n v="3278418"/>
    <n v="418426.91"/>
    <n v="2711829.7"/>
    <n v="2711829.7"/>
  </r>
  <r>
    <s v="10PDME"/>
    <s v="356386"/>
    <s v="141290"/>
    <s v="39931100"/>
    <x v="103"/>
    <x v="2"/>
    <s v=""/>
    <n v="0"/>
    <n v="84608854.319999993"/>
    <n v="64804640"/>
    <n v="185555.42"/>
    <n v="185555.42"/>
    <n v="185555.42"/>
  </r>
  <r>
    <s v="10PDME"/>
    <s v="356386"/>
    <s v="141490"/>
    <s v="35521100"/>
    <x v="78"/>
    <x v="2"/>
    <s v=""/>
    <n v="753488879"/>
    <n v="702488879"/>
    <n v="343683075"/>
    <n v="41978521.869999997"/>
    <n v="267760924.84"/>
    <n v="267760924.84"/>
  </r>
  <r>
    <s v="10PDME"/>
    <s v="356386"/>
    <s v="15O190"/>
    <s v="31121100"/>
    <x v="55"/>
    <x v="2"/>
    <s v=""/>
    <n v="171954219"/>
    <n v="137205217.72999999"/>
    <n v="90977111"/>
    <n v="19512910.649999999"/>
    <n v="70255416.430000007"/>
    <n v="70255416.430000007"/>
  </r>
  <r>
    <s v="10PDME"/>
    <s v="356386"/>
    <s v="15O190"/>
    <s v="39931100"/>
    <x v="103"/>
    <x v="2"/>
    <s v=""/>
    <n v="0"/>
    <n v="31444195.719999999"/>
    <n v="0"/>
    <n v="0"/>
    <n v="0"/>
    <n v="0"/>
  </r>
  <r>
    <s v="10PDME"/>
    <s v="356392"/>
    <s v="111190"/>
    <s v="34511100"/>
    <x v="104"/>
    <x v="2"/>
    <s v=""/>
    <n v="51039276"/>
    <n v="51039276"/>
    <n v="0"/>
    <n v="0"/>
    <n v="0"/>
    <n v="0"/>
  </r>
  <r>
    <s v="10PDME"/>
    <s v="356392"/>
    <s v="111190"/>
    <s v="39931100"/>
    <x v="103"/>
    <x v="2"/>
    <s v=""/>
    <n v="38960724"/>
    <n v="38960724"/>
    <n v="35713997"/>
    <n v="9785680.8800000008"/>
    <n v="25899127.43"/>
    <n v="25899127.43"/>
  </r>
  <r>
    <s v="10PDME"/>
    <s v="356392"/>
    <s v="141290"/>
    <s v="31121100"/>
    <x v="55"/>
    <x v="2"/>
    <s v=""/>
    <n v="352822896"/>
    <n v="0"/>
    <n v="0"/>
    <n v="0"/>
    <n v="0"/>
    <n v="0"/>
  </r>
  <r>
    <s v="10PDME"/>
    <s v="356392"/>
    <s v="141290"/>
    <s v="32521100"/>
    <x v="105"/>
    <x v="2"/>
    <s v=""/>
    <n v="2256470"/>
    <n v="2256470"/>
    <n v="1128236"/>
    <n v="0"/>
    <n v="0"/>
    <n v="0"/>
  </r>
  <r>
    <s v="10PDME"/>
    <s v="356392"/>
    <s v="141290"/>
    <s v="33311100"/>
    <x v="66"/>
    <x v="2"/>
    <s v=""/>
    <n v="0"/>
    <n v="12200000"/>
    <n v="12200000"/>
    <n v="0"/>
    <n v="0"/>
    <n v="0"/>
  </r>
  <r>
    <s v="10PDME"/>
    <s v="356392"/>
    <s v="141290"/>
    <s v="33911100"/>
    <x v="69"/>
    <x v="2"/>
    <s v=""/>
    <n v="54558173"/>
    <n v="13000"/>
    <n v="3000"/>
    <n v="2750"/>
    <n v="2750"/>
    <n v="2750"/>
  </r>
  <r>
    <s v="10PDME"/>
    <s v="356392"/>
    <s v="141290"/>
    <s v="34311100"/>
    <x v="71"/>
    <x v="2"/>
    <s v=""/>
    <n v="0"/>
    <n v="41810442"/>
    <n v="0"/>
    <n v="0"/>
    <n v="0"/>
    <n v="0"/>
  </r>
  <r>
    <s v="10PDME"/>
    <s v="356392"/>
    <s v="141290"/>
    <s v="34321100"/>
    <x v="72"/>
    <x v="2"/>
    <s v=""/>
    <n v="0"/>
    <n v="1212500"/>
    <n v="1212500"/>
    <n v="0"/>
    <n v="0"/>
    <n v="0"/>
  </r>
  <r>
    <s v="10PDME"/>
    <s v="356392"/>
    <s v="141290"/>
    <s v="34511100"/>
    <x v="104"/>
    <x v="2"/>
    <s v=""/>
    <n v="211071830"/>
    <n v="211071830"/>
    <n v="154317694"/>
    <n v="84285.31"/>
    <n v="96185243.590000004"/>
    <n v="96185243.590000004"/>
  </r>
  <r>
    <s v="10PDME"/>
    <s v="356392"/>
    <s v="141290"/>
    <s v="35111100"/>
    <x v="74"/>
    <x v="2"/>
    <s v=""/>
    <n v="26034572"/>
    <n v="14780000"/>
    <n v="6396663"/>
    <n v="0"/>
    <n v="0"/>
    <n v="0"/>
  </r>
  <r>
    <s v="10PDME"/>
    <s v="356392"/>
    <s v="141290"/>
    <s v="35311100"/>
    <x v="76"/>
    <x v="2"/>
    <s v=""/>
    <n v="0"/>
    <n v="56000000"/>
    <n v="1000000"/>
    <n v="0"/>
    <n v="0"/>
    <n v="0"/>
  </r>
  <r>
    <s v="10PDME"/>
    <s v="356392"/>
    <s v="141290"/>
    <s v="35811100"/>
    <x v="94"/>
    <x v="2"/>
    <s v=""/>
    <n v="50612528"/>
    <n v="50612528"/>
    <n v="19306262"/>
    <n v="0"/>
    <n v="9889806.7799999993"/>
    <n v="9889806.7799999993"/>
  </r>
  <r>
    <s v="10PDME"/>
    <s v="356392"/>
    <s v="141290"/>
    <s v="35911100"/>
    <x v="80"/>
    <x v="2"/>
    <s v=""/>
    <n v="0"/>
    <n v="13500000"/>
    <n v="13500000"/>
    <n v="0"/>
    <n v="0"/>
    <n v="0"/>
  </r>
  <r>
    <s v="10PDME"/>
    <s v="356392"/>
    <s v="141290"/>
    <s v="36611100"/>
    <x v="106"/>
    <x v="2"/>
    <s v=""/>
    <n v="0"/>
    <n v="10000000"/>
    <n v="9189320"/>
    <n v="1701899.81"/>
    <n v="1701899.81"/>
    <n v="1701899.81"/>
  </r>
  <r>
    <s v="10PDME"/>
    <s v="356392"/>
    <s v="141290"/>
    <s v="39811100"/>
    <x v="87"/>
    <x v="2"/>
    <s v=""/>
    <n v="62569144"/>
    <n v="62569144"/>
    <n v="32223108"/>
    <n v="1584242.36"/>
    <n v="10378071.02"/>
    <n v="10378071.02"/>
  </r>
  <r>
    <s v="10PDME"/>
    <s v="356392"/>
    <s v="141290"/>
    <s v="39821100"/>
    <x v="88"/>
    <x v="2"/>
    <s v=""/>
    <n v="39024737"/>
    <n v="39024737"/>
    <n v="16536678"/>
    <n v="1381138.46"/>
    <n v="8804301.75"/>
    <n v="8804301.75"/>
  </r>
  <r>
    <s v="10PDME"/>
    <s v="356392"/>
    <s v="141290"/>
    <s v="39931100"/>
    <x v="103"/>
    <x v="2"/>
    <s v=""/>
    <n v="79356003"/>
    <n v="245006062.12"/>
    <n v="187658015.00000003"/>
    <n v="8199848.79"/>
    <n v="48390777.899999999"/>
    <n v="48390777.899999999"/>
  </r>
  <r>
    <s v="10PDME"/>
    <s v="356392"/>
    <s v="15O190"/>
    <s v="31121100"/>
    <x v="55"/>
    <x v="2"/>
    <s v=""/>
    <n v="358966748"/>
    <n v="282969594.13999999"/>
    <n v="207304304"/>
    <n v="43474445.340000004"/>
    <n v="166864931.03999999"/>
    <n v="166864931.03999999"/>
  </r>
  <r>
    <s v="10PDME"/>
    <s v="356392"/>
    <s v="15O190"/>
    <s v="35811100"/>
    <x v="94"/>
    <x v="2"/>
    <s v=""/>
    <n v="0"/>
    <n v="153064326"/>
    <n v="0"/>
    <n v="0"/>
    <n v="0"/>
    <n v="0"/>
  </r>
  <r>
    <s v="10PDME"/>
    <s v="356392"/>
    <s v="15O190"/>
    <s v="39931100"/>
    <x v="103"/>
    <x v="2"/>
    <s v=""/>
    <n v="0"/>
    <n v="91054519.5"/>
    <n v="0"/>
    <n v="0"/>
    <n v="0"/>
    <n v="0"/>
  </r>
  <r>
    <s v="CAPITULO 3000"/>
    <m/>
    <m/>
    <m/>
    <x v="1"/>
    <x v="3"/>
    <m/>
    <n v="4342246624"/>
    <n v="4273524120.0299993"/>
    <n v="2285860224.79"/>
    <n v="320286106.43000007"/>
    <n v="1325580154.1300001"/>
    <n v="1325580154.1300001"/>
  </r>
  <r>
    <s v="10PDME"/>
    <s v="356362"/>
    <s v="141290"/>
    <s v="44111100"/>
    <x v="107"/>
    <x v="6"/>
    <s v=""/>
    <n v="1036605"/>
    <n v="1036605"/>
    <n v="518301"/>
    <n v="0"/>
    <n v="0"/>
    <n v="0"/>
  </r>
  <r>
    <s v="10PDME"/>
    <s v="356375"/>
    <s v="15O190"/>
    <s v="44191135"/>
    <x v="108"/>
    <x v="6"/>
    <s v=""/>
    <n v="4091863"/>
    <n v="4091863"/>
    <n v="2045929"/>
    <n v="0"/>
    <n v="0"/>
    <n v="0"/>
  </r>
  <r>
    <s v="CAPITULO 4000"/>
    <m/>
    <m/>
    <m/>
    <x v="1"/>
    <x v="3"/>
    <m/>
    <n v="5128468"/>
    <n v="5128468"/>
    <n v="2564230"/>
    <n v="0"/>
    <n v="0"/>
    <n v="0"/>
  </r>
  <r>
    <s v="10PDME"/>
    <s v="356362"/>
    <s v="141290"/>
    <s v="51112100"/>
    <x v="109"/>
    <x v="5"/>
    <s v="A10PM9004"/>
    <n v="0"/>
    <n v="111400"/>
    <n v="108749.57"/>
    <n v="0"/>
    <n v="0"/>
    <n v="0"/>
  </r>
  <r>
    <s v="10PDME"/>
    <s v="356362"/>
    <s v="141290"/>
    <s v="56512100"/>
    <x v="110"/>
    <x v="5"/>
    <s v="A10PM9004"/>
    <n v="0"/>
    <n v="5000"/>
    <n v="5000"/>
    <n v="0"/>
    <n v="0"/>
    <n v="0"/>
  </r>
  <r>
    <s v="10PDME"/>
    <s v="356363"/>
    <s v="141290"/>
    <s v="53212100"/>
    <x v="111"/>
    <x v="5"/>
    <s v="A10PM9008"/>
    <n v="0"/>
    <n v="452400"/>
    <n v="452400"/>
    <n v="0"/>
    <n v="0"/>
    <n v="0"/>
  </r>
  <r>
    <s v="10PDME"/>
    <s v="356363"/>
    <s v="141485"/>
    <s v="51912100"/>
    <x v="112"/>
    <x v="5"/>
    <s v="A10PM9015"/>
    <n v="0"/>
    <n v="38000000"/>
    <n v="0"/>
    <n v="0"/>
    <n v="0"/>
    <n v="0"/>
  </r>
  <r>
    <s v="10PDME"/>
    <s v="356375"/>
    <s v="15O190"/>
    <s v="58112135"/>
    <x v="113"/>
    <x v="5"/>
    <s v="A10PM9005"/>
    <n v="20000000"/>
    <n v="22852049"/>
    <n v="22852049"/>
    <n v="0"/>
    <n v="0"/>
    <n v="0"/>
  </r>
  <r>
    <s v="10PDME"/>
    <s v="356375"/>
    <s v="15O190"/>
    <s v="58122135"/>
    <x v="114"/>
    <x v="5"/>
    <s v="A10PM9005"/>
    <n v="5000000"/>
    <n v="2147951"/>
    <n v="2147951"/>
    <n v="0"/>
    <n v="0"/>
    <n v="0"/>
  </r>
  <r>
    <s v="10PDME"/>
    <s v="356375"/>
    <s v="25C193"/>
    <s v="58112135"/>
    <x v="113"/>
    <x v="5"/>
    <s v="A10PM9014"/>
    <n v="0"/>
    <n v="125325703.63"/>
    <n v="125325703.63"/>
    <n v="0"/>
    <n v="0"/>
    <n v="0"/>
  </r>
  <r>
    <s v="10PDME"/>
    <s v="356375"/>
    <s v="25C193"/>
    <s v="58122135"/>
    <x v="114"/>
    <x v="5"/>
    <s v="A10PM9014"/>
    <n v="0"/>
    <n v="100000000"/>
    <n v="100000000"/>
    <n v="0"/>
    <n v="0"/>
    <n v="0"/>
  </r>
  <r>
    <s v="10PDME"/>
    <s v="356375"/>
    <s v="25C392"/>
    <s v="58112100"/>
    <x v="113"/>
    <x v="5"/>
    <s v="A10PM9013"/>
    <n v="0"/>
    <n v="106654079.05"/>
    <n v="106654079.05"/>
    <n v="0"/>
    <n v="0"/>
    <n v="0"/>
  </r>
  <r>
    <s v="10PDME"/>
    <s v="356375"/>
    <s v="25C392"/>
    <s v="58122100"/>
    <x v="114"/>
    <x v="5"/>
    <s v="A10PM9013"/>
    <n v="0"/>
    <n v="69157589.75"/>
    <n v="69157589.75"/>
    <n v="0"/>
    <n v="0"/>
    <n v="0"/>
  </r>
  <r>
    <s v="10PDME"/>
    <s v="356384"/>
    <s v="121190"/>
    <s v="56412100"/>
    <x v="115"/>
    <x v="5"/>
    <s v="A10PM9011"/>
    <n v="0"/>
    <n v="149000000"/>
    <n v="145763433"/>
    <n v="0"/>
    <n v="0"/>
    <n v="0"/>
  </r>
  <r>
    <s v="10PDME"/>
    <s v="356384"/>
    <s v="121190"/>
    <s v="56912100"/>
    <x v="116"/>
    <x v="5"/>
    <s v="A10PM9010"/>
    <n v="0"/>
    <n v="135000000"/>
    <n v="29179554"/>
    <n v="0"/>
    <n v="0"/>
    <n v="0"/>
  </r>
  <r>
    <s v="10PDME"/>
    <s v="356384"/>
    <s v="121190"/>
    <s v="56912100"/>
    <x v="116"/>
    <x v="5"/>
    <s v="A10PM9012"/>
    <n v="0"/>
    <n v="151432283"/>
    <n v="46204050"/>
    <n v="0"/>
    <n v="0"/>
    <n v="0"/>
  </r>
  <r>
    <s v="10PDME"/>
    <s v="356384"/>
    <s v="141290"/>
    <s v="51512100"/>
    <x v="117"/>
    <x v="5"/>
    <s v="A10PM9002"/>
    <n v="0"/>
    <n v="1058400"/>
    <n v="0"/>
    <n v="0"/>
    <n v="0"/>
    <n v="0"/>
  </r>
  <r>
    <s v="10PDME"/>
    <s v="356384"/>
    <s v="141290"/>
    <s v="52112100"/>
    <x v="118"/>
    <x v="5"/>
    <s v="A10PM9002"/>
    <n v="0"/>
    <n v="5832000"/>
    <n v="0"/>
    <n v="0"/>
    <n v="0"/>
    <n v="0"/>
  </r>
  <r>
    <s v="10PDME"/>
    <s v="356384"/>
    <s v="141290"/>
    <s v="56212100"/>
    <x v="119"/>
    <x v="5"/>
    <s v="A10PM9002"/>
    <n v="0"/>
    <n v="472500"/>
    <n v="472500"/>
    <n v="0"/>
    <n v="0"/>
    <n v="0"/>
  </r>
  <r>
    <s v="10PDME"/>
    <s v="356384"/>
    <s v="141290"/>
    <s v="56612100"/>
    <x v="120"/>
    <x v="5"/>
    <s v="A10PM9002"/>
    <n v="0"/>
    <n v="251400"/>
    <n v="251400"/>
    <n v="0"/>
    <n v="0"/>
    <n v="0"/>
  </r>
  <r>
    <s v="10PDME"/>
    <s v="356384"/>
    <s v="141290"/>
    <s v="56712100"/>
    <x v="121"/>
    <x v="5"/>
    <s v="A10PM9002"/>
    <n v="0"/>
    <n v="906276"/>
    <n v="906276"/>
    <n v="0"/>
    <n v="0"/>
    <n v="0"/>
  </r>
  <r>
    <s v="10PDME"/>
    <s v="356384"/>
    <s v="141290"/>
    <s v="56912100"/>
    <x v="116"/>
    <x v="5"/>
    <s v="A10PM9002"/>
    <n v="0"/>
    <n v="7350263"/>
    <n v="0"/>
    <n v="0"/>
    <n v="0"/>
    <n v="0"/>
  </r>
  <r>
    <s v="10PDME"/>
    <s v="356386"/>
    <s v="121190"/>
    <s v="56712100"/>
    <x v="121"/>
    <x v="5"/>
    <s v="A10PM9007"/>
    <n v="25000000"/>
    <n v="0"/>
    <n v="0"/>
    <n v="0"/>
    <n v="0"/>
    <n v="0"/>
  </r>
  <r>
    <s v="10PDME"/>
    <s v="356386"/>
    <s v="141490"/>
    <s v="54412100"/>
    <x v="122"/>
    <x v="5"/>
    <s v="A10PM9001"/>
    <n v="1590713794"/>
    <n v="1574713794"/>
    <n v="782384357"/>
    <n v="0"/>
    <n v="0"/>
    <n v="0"/>
  </r>
  <r>
    <s v="10PDME"/>
    <s v="356386"/>
    <s v="141490"/>
    <s v="54412100"/>
    <x v="122"/>
    <x v="5"/>
    <s v="A10PM9003"/>
    <n v="50000000"/>
    <n v="0"/>
    <n v="0"/>
    <n v="0"/>
    <n v="0"/>
    <n v="0"/>
  </r>
  <r>
    <s v="10PDME"/>
    <s v="356386"/>
    <s v="141490"/>
    <s v="54412100"/>
    <x v="122"/>
    <x v="5"/>
    <s v="A10PM9009"/>
    <n v="80000000"/>
    <n v="0"/>
    <n v="0"/>
    <n v="0"/>
    <n v="0"/>
    <n v="0"/>
  </r>
  <r>
    <s v="CAPITULO 5000"/>
    <m/>
    <m/>
    <m/>
    <x v="1"/>
    <x v="3"/>
    <m/>
    <n v="1770713794"/>
    <n v="2490723088.4300003"/>
    <n v="1431865092"/>
    <n v="0"/>
    <n v="0"/>
    <n v="0"/>
  </r>
  <r>
    <s v="10PDME"/>
    <s v="356381"/>
    <s v="121190"/>
    <s v="62612100"/>
    <x v="123"/>
    <x v="7"/>
    <s v="O10PM9005"/>
    <n v="10000000"/>
    <n v="0"/>
    <n v="0"/>
    <n v="0"/>
    <n v="0"/>
    <n v="0"/>
  </r>
  <r>
    <s v="10PDME"/>
    <s v="356381"/>
    <s v="121190"/>
    <s v="62612100"/>
    <x v="123"/>
    <x v="7"/>
    <s v="O10PM9006"/>
    <n v="30000000"/>
    <n v="0"/>
    <n v="0"/>
    <n v="0"/>
    <n v="0"/>
    <n v="0"/>
  </r>
  <r>
    <s v="10PDME"/>
    <s v="356381"/>
    <s v="121190"/>
    <s v="62612100"/>
    <x v="123"/>
    <x v="7"/>
    <s v="O10PM9007"/>
    <n v="40000000"/>
    <n v="0"/>
    <n v="0"/>
    <n v="0"/>
    <n v="0"/>
    <n v="0"/>
  </r>
  <r>
    <s v="10PDME"/>
    <s v="356381"/>
    <s v="121190"/>
    <s v="62612100"/>
    <x v="123"/>
    <x v="7"/>
    <s v="O10PM9012"/>
    <n v="0"/>
    <n v="11000000"/>
    <n v="0"/>
    <n v="0"/>
    <n v="0"/>
    <n v="0"/>
  </r>
  <r>
    <s v="10PDME"/>
    <s v="356381"/>
    <s v="141290"/>
    <s v="62612100"/>
    <x v="123"/>
    <x v="7"/>
    <s v="O10PM9003"/>
    <n v="0"/>
    <n v="10000000"/>
    <n v="10000000"/>
    <n v="0"/>
    <n v="0"/>
    <n v="0"/>
  </r>
  <r>
    <s v="10PDME"/>
    <s v="356381"/>
    <s v="141290"/>
    <s v="62612100"/>
    <x v="123"/>
    <x v="7"/>
    <s v="O10PM9004"/>
    <n v="0"/>
    <n v="5000000"/>
    <n v="4885766"/>
    <n v="0"/>
    <n v="0"/>
    <n v="0"/>
  </r>
  <r>
    <s v="10PDME"/>
    <s v="356381"/>
    <s v="141290"/>
    <s v="62612100"/>
    <x v="123"/>
    <x v="7"/>
    <s v="O10PM9008"/>
    <n v="0"/>
    <n v="5000000"/>
    <n v="0"/>
    <n v="0"/>
    <n v="0"/>
    <n v="0"/>
  </r>
  <r>
    <s v="10PDME"/>
    <s v="356381"/>
    <s v="141290"/>
    <s v="62612100"/>
    <x v="123"/>
    <x v="7"/>
    <s v="O10PM9009"/>
    <n v="0"/>
    <n v="5000000"/>
    <n v="0"/>
    <n v="0"/>
    <n v="0"/>
    <n v="0"/>
  </r>
  <r>
    <s v="10PDME"/>
    <s v="356381"/>
    <s v="141290"/>
    <s v="62612100"/>
    <x v="123"/>
    <x v="7"/>
    <s v="O10PM9010"/>
    <n v="0"/>
    <n v="8500000"/>
    <n v="2231351"/>
    <n v="0"/>
    <n v="0"/>
    <n v="0"/>
  </r>
  <r>
    <s v="10PDME"/>
    <s v="356381"/>
    <s v="141290"/>
    <s v="62612100"/>
    <x v="123"/>
    <x v="7"/>
    <s v="O10PM9011"/>
    <n v="0"/>
    <n v="16500000"/>
    <n v="9534453"/>
    <n v="0"/>
    <n v="0"/>
    <n v="0"/>
  </r>
  <r>
    <s v="10PDME"/>
    <s v="356381"/>
    <s v="141485"/>
    <s v="62612100"/>
    <x v="123"/>
    <x v="7"/>
    <s v="O10PM9013"/>
    <n v="0"/>
    <n v="20000000"/>
    <n v="0"/>
    <n v="0"/>
    <n v="0"/>
    <n v="0"/>
  </r>
  <r>
    <s v="10PDME"/>
    <s v="356386"/>
    <s v="15O190"/>
    <s v="63212135"/>
    <x v="124"/>
    <x v="7"/>
    <s v="O10PM9001"/>
    <n v="1864170000"/>
    <n v="1864170000"/>
    <n v="998369447"/>
    <n v="230533112.02000001"/>
    <n v="708432242.40999997"/>
    <n v="708432242.40999997"/>
  </r>
  <r>
    <s v="CAPITULO 6000"/>
    <m/>
    <m/>
    <m/>
    <x v="1"/>
    <x v="3"/>
    <m/>
    <n v="1944170000"/>
    <n v="1945170000"/>
    <n v="1025021017"/>
    <n v="230533112.02000001"/>
    <n v="708432242.40999997"/>
    <n v="708432242.40999997"/>
  </r>
  <r>
    <s v="10PDME"/>
    <s v="356386"/>
    <s v="15O190"/>
    <s v="76122135"/>
    <x v="125"/>
    <x v="8"/>
    <s v=""/>
    <n v="100000000"/>
    <n v="0"/>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4" cacheId="25" applyNumberFormats="0" applyBorderFormats="0" applyFontFormats="0" applyPatternFormats="0" applyAlignmentFormats="0" applyWidthHeightFormats="1" dataCaption="Valores" updatedVersion="4" minRefreshableVersion="3" useAutoFormatting="1" colGrandTotals="0" itemPrintTitles="1" createdVersion="4" indent="0" compact="0" compactData="0" multipleFieldFilters="0">
  <location ref="H139:K265" firstHeaderRow="0" firstDataRow="1" firstDataCol="1"/>
  <pivotFields count="13">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26">
        <item x="4"/>
        <item x="0"/>
        <item x="5"/>
        <item x="6"/>
        <item x="20"/>
        <item x="21"/>
        <item x="7"/>
        <item x="8"/>
        <item x="9"/>
        <item x="10"/>
        <item x="22"/>
        <item x="91"/>
        <item x="23"/>
        <item x="24"/>
        <item x="11"/>
        <item x="25"/>
        <item x="12"/>
        <item x="26"/>
        <item x="27"/>
        <item x="13"/>
        <item x="90"/>
        <item x="14"/>
        <item x="28"/>
        <item x="29"/>
        <item x="15"/>
        <item x="16"/>
        <item x="17"/>
        <item x="30"/>
        <item x="18"/>
        <item x="19"/>
        <item x="31"/>
        <item x="32"/>
        <item x="36"/>
        <item x="95"/>
        <item x="37"/>
        <item x="38"/>
        <item x="39"/>
        <item x="92"/>
        <item x="40"/>
        <item x="93"/>
        <item x="41"/>
        <item x="42"/>
        <item x="43"/>
        <item x="44"/>
        <item x="45"/>
        <item x="33"/>
        <item x="46"/>
        <item x="47"/>
        <item x="48"/>
        <item x="96"/>
        <item x="97"/>
        <item x="49"/>
        <item x="98"/>
        <item x="50"/>
        <item x="34"/>
        <item x="100"/>
        <item x="51"/>
        <item x="52"/>
        <item x="53"/>
        <item x="99"/>
        <item x="35"/>
        <item x="54"/>
        <item x="55"/>
        <item x="56"/>
        <item x="57"/>
        <item x="58"/>
        <item x="2"/>
        <item x="59"/>
        <item x="60"/>
        <item x="61"/>
        <item x="62"/>
        <item x="105"/>
        <item x="63"/>
        <item x="64"/>
        <item x="65"/>
        <item x="66"/>
        <item x="101"/>
        <item x="67"/>
        <item x="68"/>
        <item x="102"/>
        <item x="69"/>
        <item x="70"/>
        <item x="71"/>
        <item x="72"/>
        <item x="104"/>
        <item x="73"/>
        <item x="74"/>
        <item x="75"/>
        <item x="76"/>
        <item x="77"/>
        <item x="78"/>
        <item x="79"/>
        <item x="3"/>
        <item x="94"/>
        <item x="80"/>
        <item x="106"/>
        <item x="81"/>
        <item x="82"/>
        <item x="83"/>
        <item x="84"/>
        <item x="85"/>
        <item x="86"/>
        <item x="87"/>
        <item x="88"/>
        <item x="103"/>
        <item x="107"/>
        <item x="108"/>
        <item x="109"/>
        <item x="117"/>
        <item x="112"/>
        <item x="118"/>
        <item x="111"/>
        <item x="122"/>
        <item x="119"/>
        <item x="115"/>
        <item x="110"/>
        <item x="120"/>
        <item x="121"/>
        <item x="116"/>
        <item x="113"/>
        <item x="114"/>
        <item x="89"/>
        <item x="123"/>
        <item x="124"/>
        <item x="125"/>
        <item h="1"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43" outline="0" showAll="0" defaultSubtotal="0">
      <extLst>
        <ext xmlns:x14="http://schemas.microsoft.com/office/spreadsheetml/2009/9/main" uri="{2946ED86-A175-432a-8AC1-64E0C546D7DE}">
          <x14:pivotField fillDownLabels="1"/>
        </ext>
      </extLst>
    </pivotField>
    <pivotField dataField="1" compact="0" numFmtId="43" outline="0" showAll="0" defaultSubtotal="0">
      <extLst>
        <ext xmlns:x14="http://schemas.microsoft.com/office/spreadsheetml/2009/9/main" uri="{2946ED86-A175-432a-8AC1-64E0C546D7DE}">
          <x14:pivotField fillDownLabels="1"/>
        </ext>
      </extLst>
    </pivotField>
    <pivotField compact="0" numFmtId="43" outline="0" showAll="0" defaultSubtotal="0">
      <extLst>
        <ext xmlns:x14="http://schemas.microsoft.com/office/spreadsheetml/2009/9/main" uri="{2946ED86-A175-432a-8AC1-64E0C546D7DE}">
          <x14:pivotField fillDownLabels="1"/>
        </ext>
      </extLst>
    </pivotField>
    <pivotField compact="0" numFmtId="43" outline="0" showAll="0" defaultSubtotal="0">
      <extLst>
        <ext xmlns:x14="http://schemas.microsoft.com/office/spreadsheetml/2009/9/main" uri="{2946ED86-A175-432a-8AC1-64E0C546D7DE}">
          <x14:pivotField fillDownLabels="1"/>
        </ext>
      </extLst>
    </pivotField>
    <pivotField dataField="1" compact="0" numFmtId="43" outline="0" showAll="0" defaultSubtotal="0">
      <extLst>
        <ext xmlns:x14="http://schemas.microsoft.com/office/spreadsheetml/2009/9/main" uri="{2946ED86-A175-432a-8AC1-64E0C546D7DE}">
          <x14:pivotField fillDownLabels="1"/>
        </ext>
      </extLst>
    </pivotField>
    <pivotField compact="0" numFmtId="43" outline="0" showAll="0" defaultSubtotal="0">
      <extLst>
        <ext xmlns:x14="http://schemas.microsoft.com/office/spreadsheetml/2009/9/main" uri="{2946ED86-A175-432a-8AC1-64E0C546D7DE}">
          <x14:pivotField fillDownLabels="1"/>
        </ext>
      </extLst>
    </pivotField>
  </pivotFields>
  <rowFields count="1">
    <field x="4"/>
  </rowFields>
  <rowItems count="12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t="grand">
      <x/>
    </i>
  </rowItems>
  <colFields count="1">
    <field x="-2"/>
  </colFields>
  <colItems count="3">
    <i>
      <x/>
    </i>
    <i i="1">
      <x v="1"/>
    </i>
    <i i="2">
      <x v="2"/>
    </i>
  </colItems>
  <dataFields count="3">
    <dataField name="Suma de ORIGINAL " fld="7" baseField="0" baseItem="0"/>
    <dataField name="Suma de MODIFICADO" fld="8" baseField="0" baseItem="0"/>
    <dataField name="Suma de EJERCICIO AL PERIODO" fld="11" baseField="0" baseItem="0"/>
  </dataFields>
  <formats count="6">
    <format dxfId="5">
      <pivotArea outline="0" collapsedLevelsAreSubtotals="1" fieldPosition="0"/>
    </format>
    <format dxfId="4">
      <pivotArea dataOnly="0" labelOnly="1" outline="0" fieldPosition="0">
        <references count="1">
          <reference field="4" count="1">
            <x v="97"/>
          </reference>
        </references>
      </pivotArea>
    </format>
    <format dxfId="3">
      <pivotArea dataOnly="0" labelOnly="1" outline="0" fieldPosition="0">
        <references count="1">
          <reference field="4" count="5">
            <x v="107"/>
            <x v="108"/>
            <x v="109"/>
            <x v="110"/>
            <x v="111"/>
          </reference>
        </references>
      </pivotArea>
    </format>
    <format dxfId="2">
      <pivotArea dataOnly="0" labelOnly="1" outline="0" fieldPosition="0">
        <references count="1">
          <reference field="4" count="4">
            <x v="113"/>
            <x v="114"/>
            <x v="115"/>
            <x v="116"/>
          </reference>
        </references>
      </pivotArea>
    </format>
    <format dxfId="1">
      <pivotArea dataOnly="0" labelOnly="1" outline="0" fieldPosition="0">
        <references count="1">
          <reference field="4" count="1">
            <x v="118"/>
          </reference>
        </references>
      </pivotArea>
    </format>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8"/>
  <sheetViews>
    <sheetView tabSelected="1" view="pageBreakPreview" topLeftCell="M106" zoomScale="70" zoomScaleNormal="90" zoomScaleSheetLayoutView="70" workbookViewId="0">
      <selection activeCell="Z8" sqref="Z8"/>
    </sheetView>
  </sheetViews>
  <sheetFormatPr baseColWidth="10" defaultRowHeight="15" x14ac:dyDescent="0.25"/>
  <cols>
    <col min="1" max="1" width="8.7109375" style="86" customWidth="1"/>
    <col min="2" max="2" width="11.42578125" style="85"/>
    <col min="3" max="4" width="11.42578125" style="41"/>
    <col min="5" max="5" width="16.7109375" style="42" customWidth="1"/>
    <col min="6" max="6" width="22.85546875" style="43" customWidth="1"/>
    <col min="7" max="7" width="22.5703125" style="42" bestFit="1" customWidth="1"/>
    <col min="8" max="8" width="23.28515625" style="42" bestFit="1" customWidth="1"/>
    <col min="9" max="9" width="20.85546875" style="42" bestFit="1" customWidth="1"/>
    <col min="10" max="10" width="19" style="42" customWidth="1"/>
    <col min="11" max="11" width="20.7109375" style="43" bestFit="1" customWidth="1"/>
    <col min="12" max="12" width="21.42578125" style="42" bestFit="1" customWidth="1"/>
    <col min="13" max="13" width="23.42578125" style="42" bestFit="1" customWidth="1"/>
    <col min="14" max="14" width="20.85546875" style="42" bestFit="1" customWidth="1"/>
    <col min="15" max="15" width="17.7109375" style="42" customWidth="1"/>
    <col min="16" max="16" width="21.42578125" style="43" bestFit="1" customWidth="1"/>
    <col min="17" max="17" width="21.28515625" style="42" bestFit="1" customWidth="1"/>
    <col min="18" max="18" width="23.28515625" style="42" bestFit="1" customWidth="1"/>
    <col min="19" max="19" width="34.140625" style="42" customWidth="1"/>
    <col min="20" max="20" width="53.7109375" style="44" customWidth="1"/>
    <col min="21" max="21" width="13.140625" style="41" customWidth="1"/>
    <col min="22" max="22" width="13" style="41" customWidth="1"/>
    <col min="23" max="23" width="27.140625" style="41" customWidth="1"/>
    <col min="24" max="24" width="32.42578125" style="41" customWidth="1"/>
    <col min="25" max="16384" width="11.42578125" style="41"/>
  </cols>
  <sheetData>
    <row r="1" spans="1:25" x14ac:dyDescent="0.25">
      <c r="A1" s="71"/>
      <c r="B1" s="88" t="s">
        <v>7</v>
      </c>
      <c r="C1" s="89"/>
      <c r="D1" s="89"/>
      <c r="E1" s="90"/>
      <c r="F1" s="91"/>
      <c r="G1" s="90"/>
      <c r="H1" s="90"/>
      <c r="I1" s="90"/>
      <c r="J1" s="90"/>
      <c r="K1" s="91"/>
      <c r="L1" s="90"/>
      <c r="M1" s="90"/>
      <c r="N1" s="90"/>
      <c r="O1" s="90"/>
      <c r="P1" s="91"/>
      <c r="Q1" s="90"/>
      <c r="R1" s="90"/>
      <c r="S1" s="90"/>
      <c r="T1" s="92"/>
      <c r="U1" s="89"/>
      <c r="V1" s="89"/>
      <c r="W1" s="89"/>
      <c r="X1" s="93" t="s">
        <v>26</v>
      </c>
      <c r="Y1" s="85"/>
    </row>
    <row r="2" spans="1:25" x14ac:dyDescent="0.25">
      <c r="A2" s="77"/>
      <c r="B2" s="94"/>
      <c r="C2" s="95"/>
      <c r="D2" s="95"/>
      <c r="E2" s="96"/>
      <c r="F2" s="97"/>
      <c r="G2" s="96"/>
      <c r="H2" s="96"/>
      <c r="I2" s="96"/>
      <c r="J2" s="96"/>
      <c r="K2" s="97"/>
      <c r="L2" s="96"/>
      <c r="M2" s="96"/>
      <c r="N2" s="96"/>
      <c r="O2" s="96"/>
      <c r="P2" s="97"/>
      <c r="Q2" s="96"/>
      <c r="R2" s="96"/>
      <c r="S2" s="96"/>
      <c r="T2" s="98"/>
      <c r="U2" s="95"/>
      <c r="V2" s="95"/>
      <c r="W2" s="95"/>
      <c r="X2" s="99"/>
      <c r="Y2" s="85"/>
    </row>
    <row r="3" spans="1:25" x14ac:dyDescent="0.25">
      <c r="B3" s="104" t="s">
        <v>0</v>
      </c>
      <c r="C3" s="101" t="s">
        <v>1</v>
      </c>
      <c r="D3" s="100" t="s">
        <v>1287</v>
      </c>
      <c r="E3" s="100"/>
      <c r="F3" s="100"/>
      <c r="G3" s="100"/>
      <c r="H3" s="100"/>
      <c r="I3" s="100" t="s">
        <v>1288</v>
      </c>
      <c r="J3" s="100"/>
      <c r="K3" s="100"/>
      <c r="L3" s="100"/>
      <c r="M3" s="100"/>
      <c r="N3" s="100" t="s">
        <v>1289</v>
      </c>
      <c r="O3" s="100"/>
      <c r="P3" s="100"/>
      <c r="Q3" s="100"/>
      <c r="R3" s="100"/>
      <c r="S3" s="101" t="s">
        <v>8</v>
      </c>
      <c r="T3" s="101" t="s">
        <v>9</v>
      </c>
      <c r="U3" s="101" t="s">
        <v>10</v>
      </c>
      <c r="V3" s="101" t="s">
        <v>11</v>
      </c>
      <c r="W3" s="101" t="s">
        <v>12</v>
      </c>
      <c r="X3" s="101" t="s">
        <v>13</v>
      </c>
    </row>
    <row r="4" spans="1:25" ht="138" customHeight="1" x14ac:dyDescent="0.25">
      <c r="B4" s="105"/>
      <c r="C4" s="102"/>
      <c r="D4" s="38" t="s">
        <v>14</v>
      </c>
      <c r="E4" s="38" t="s">
        <v>15</v>
      </c>
      <c r="F4" s="7" t="s">
        <v>16</v>
      </c>
      <c r="G4" s="7" t="s">
        <v>17</v>
      </c>
      <c r="H4" s="7" t="s">
        <v>18</v>
      </c>
      <c r="I4" s="38" t="s">
        <v>19</v>
      </c>
      <c r="J4" s="38" t="s">
        <v>20</v>
      </c>
      <c r="K4" s="7" t="s">
        <v>2</v>
      </c>
      <c r="L4" s="7" t="s">
        <v>3</v>
      </c>
      <c r="M4" s="7" t="s">
        <v>21</v>
      </c>
      <c r="N4" s="38" t="s">
        <v>22</v>
      </c>
      <c r="O4" s="38" t="s">
        <v>23</v>
      </c>
      <c r="P4" s="7" t="s">
        <v>24</v>
      </c>
      <c r="Q4" s="7" t="s">
        <v>4</v>
      </c>
      <c r="R4" s="7" t="s">
        <v>25</v>
      </c>
      <c r="S4" s="102"/>
      <c r="T4" s="102"/>
      <c r="U4" s="102"/>
      <c r="V4" s="102"/>
      <c r="W4" s="102"/>
      <c r="X4" s="102"/>
    </row>
    <row r="5" spans="1:25" ht="69.95" customHeight="1" x14ac:dyDescent="0.25">
      <c r="B5" s="82">
        <v>2019</v>
      </c>
      <c r="C5" s="5" t="s">
        <v>1295</v>
      </c>
      <c r="D5" s="4">
        <f>+VLOOKUP(N5,'hoja 3'!B3:D831,3,0)</f>
        <v>1000</v>
      </c>
      <c r="E5" s="5" t="str">
        <f>+VLOOKUP(D5,'hoja 3'!$B$3:$C$831,2,0)</f>
        <v>SERVICIOS PERSONALES</v>
      </c>
      <c r="F5" s="6">
        <f t="shared" ref="F5:F36" si="0">+SUMIF($F$140:$F$264,D5,$I$140:$I$264)</f>
        <v>5964789191</v>
      </c>
      <c r="G5" s="6">
        <f t="shared" ref="G5:G36" si="1">+SUMIF($F$140:$F$264,D5,$J$140:$J$264)</f>
        <v>5964789191</v>
      </c>
      <c r="H5" s="6">
        <f t="shared" ref="H5:H36" si="2">+SUMIF($F$140:$F$264,D5,$K$140:$K$264)</f>
        <v>2305970829.2700005</v>
      </c>
      <c r="I5" s="4">
        <f>+VLOOKUP(N5,'hoja 3'!$B$3:$F$831,4,0)</f>
        <v>1100</v>
      </c>
      <c r="J5" s="5" t="str">
        <f>+VLOOKUP(I5,'hoja 3'!B3:F831,2,0)</f>
        <v>REMUNERACIONES AL PERSONAL DE CARÁCTER PERMANENTE</v>
      </c>
      <c r="K5" s="6">
        <f t="shared" ref="K5:K36" si="3">+SUMIF($G$140:$G$264,I5,$I$140:$I$264)</f>
        <v>2052191779</v>
      </c>
      <c r="L5" s="6">
        <f t="shared" ref="L5:L36" si="4">+SUMIF($G$140:$G$264,I5,$J$140:$J$264)</f>
        <v>2052191779</v>
      </c>
      <c r="M5" s="6">
        <f t="shared" ref="M5:M36" si="5">+SUMIF($G$140:$G$264,I5,$K$140:$K$264)</f>
        <v>950169011.63000011</v>
      </c>
      <c r="N5" s="4">
        <f>+H140</f>
        <v>1131</v>
      </c>
      <c r="O5" s="5" t="str">
        <f>+VLOOKUP(N5,'hoja 3'!B3:F831,2,0)</f>
        <v>SUELDOS BASE AL PERSONAL PERMANENTE</v>
      </c>
      <c r="P5" s="6">
        <f>+I140</f>
        <v>2052191779</v>
      </c>
      <c r="Q5" s="6">
        <f t="shared" ref="Q5:R20" si="6">+J140</f>
        <v>2052191779</v>
      </c>
      <c r="R5" s="6">
        <f t="shared" si="6"/>
        <v>950169011.63000011</v>
      </c>
      <c r="S5" s="5" t="s">
        <v>1290</v>
      </c>
      <c r="T5" s="8" t="s">
        <v>1304</v>
      </c>
      <c r="U5" s="5" t="s">
        <v>34</v>
      </c>
      <c r="V5" s="5" t="s">
        <v>34</v>
      </c>
      <c r="W5" s="45" t="s">
        <v>1298</v>
      </c>
      <c r="X5" s="46" t="s">
        <v>33</v>
      </c>
    </row>
    <row r="6" spans="1:25" ht="69.95" customHeight="1" x14ac:dyDescent="0.25">
      <c r="B6" s="82">
        <v>2019</v>
      </c>
      <c r="C6" s="5" t="s">
        <v>1295</v>
      </c>
      <c r="D6" s="4">
        <f>+VLOOKUP(N6,'hoja 3'!B4:D832,3,0)</f>
        <v>1000</v>
      </c>
      <c r="E6" s="5" t="str">
        <f>+VLOOKUP(D6,'hoja 3'!$B$3:$C$831,2,0)</f>
        <v>SERVICIOS PERSONALES</v>
      </c>
      <c r="F6" s="3">
        <f t="shared" si="0"/>
        <v>5964789191</v>
      </c>
      <c r="G6" s="3">
        <f t="shared" si="1"/>
        <v>5964789191</v>
      </c>
      <c r="H6" s="3">
        <f t="shared" si="2"/>
        <v>2305970829.2700005</v>
      </c>
      <c r="I6" s="4">
        <f>+VLOOKUP(N6,'hoja 3'!$B$3:$F$831,4,0)</f>
        <v>1200</v>
      </c>
      <c r="J6" s="5" t="str">
        <f>+VLOOKUP(I6,'hoja 3'!B4:F832,2,0)</f>
        <v>REMUNERACIONES AL PERSONAL DE CARÁCTER TRANSITORIO</v>
      </c>
      <c r="K6" s="3">
        <f t="shared" si="3"/>
        <v>103117987</v>
      </c>
      <c r="L6" s="3">
        <f t="shared" si="4"/>
        <v>103117987</v>
      </c>
      <c r="M6" s="3">
        <f t="shared" si="5"/>
        <v>42836767.75</v>
      </c>
      <c r="N6" s="4">
        <f t="shared" ref="N6:N69" si="7">+H141</f>
        <v>1211</v>
      </c>
      <c r="O6" s="5" t="str">
        <f>+VLOOKUP(N6,'hoja 3'!B4:F832,2,0)</f>
        <v>HONORARIOS ASIMILABLES A SALARIOS</v>
      </c>
      <c r="P6" s="6">
        <f t="shared" ref="P6:R69" si="8">+I141</f>
        <v>84618746</v>
      </c>
      <c r="Q6" s="6">
        <f t="shared" si="6"/>
        <v>84618746</v>
      </c>
      <c r="R6" s="6">
        <f t="shared" si="6"/>
        <v>35734187.299999997</v>
      </c>
      <c r="S6" s="5" t="s">
        <v>1290</v>
      </c>
      <c r="T6" s="8" t="s">
        <v>1304</v>
      </c>
      <c r="U6" s="5" t="s">
        <v>34</v>
      </c>
      <c r="V6" s="5" t="s">
        <v>34</v>
      </c>
      <c r="W6" s="45" t="s">
        <v>1298</v>
      </c>
      <c r="X6" s="46" t="s">
        <v>33</v>
      </c>
    </row>
    <row r="7" spans="1:25" ht="69.95" customHeight="1" x14ac:dyDescent="0.25">
      <c r="B7" s="82">
        <v>2019</v>
      </c>
      <c r="C7" s="5" t="s">
        <v>1295</v>
      </c>
      <c r="D7" s="4">
        <f>+VLOOKUP(N7,'hoja 3'!B5:D833,3,0)</f>
        <v>1000</v>
      </c>
      <c r="E7" s="5" t="str">
        <f>+VLOOKUP(D7,'hoja 3'!$B$3:$C$831,2,0)</f>
        <v>SERVICIOS PERSONALES</v>
      </c>
      <c r="F7" s="3">
        <f t="shared" si="0"/>
        <v>5964789191</v>
      </c>
      <c r="G7" s="3">
        <f t="shared" si="1"/>
        <v>5964789191</v>
      </c>
      <c r="H7" s="3">
        <f t="shared" si="2"/>
        <v>2305970829.2700005</v>
      </c>
      <c r="I7" s="4">
        <f>+VLOOKUP(N7,'hoja 3'!$B$3:$F$831,4,0)</f>
        <v>1200</v>
      </c>
      <c r="J7" s="5" t="str">
        <f>+VLOOKUP(I7,'hoja 3'!B5:F833,2,0)</f>
        <v>REMUNERACIONES AL PERSONAL DE CARÁCTER TRANSITORIO</v>
      </c>
      <c r="K7" s="3">
        <f t="shared" si="3"/>
        <v>103117987</v>
      </c>
      <c r="L7" s="3">
        <f t="shared" si="4"/>
        <v>103117987</v>
      </c>
      <c r="M7" s="3">
        <f t="shared" si="5"/>
        <v>42836767.75</v>
      </c>
      <c r="N7" s="4">
        <f t="shared" si="7"/>
        <v>1221</v>
      </c>
      <c r="O7" s="5" t="str">
        <f>+VLOOKUP(N7,'hoja 3'!B5:F833,2,0)</f>
        <v>SUELDOS BASE AL PERSONAL EVENTUAL</v>
      </c>
      <c r="P7" s="6">
        <f t="shared" si="8"/>
        <v>8705613</v>
      </c>
      <c r="Q7" s="6">
        <f t="shared" si="6"/>
        <v>8705613</v>
      </c>
      <c r="R7" s="6">
        <f t="shared" si="6"/>
        <v>4033168.4499999997</v>
      </c>
      <c r="S7" s="5" t="s">
        <v>1290</v>
      </c>
      <c r="T7" s="8" t="s">
        <v>1304</v>
      </c>
      <c r="U7" s="5" t="s">
        <v>34</v>
      </c>
      <c r="V7" s="5" t="s">
        <v>34</v>
      </c>
      <c r="W7" s="45" t="s">
        <v>1298</v>
      </c>
      <c r="X7" s="46" t="s">
        <v>33</v>
      </c>
    </row>
    <row r="8" spans="1:25" ht="69.95" customHeight="1" x14ac:dyDescent="0.25">
      <c r="B8" s="82">
        <v>2019</v>
      </c>
      <c r="C8" s="5" t="s">
        <v>1295</v>
      </c>
      <c r="D8" s="4">
        <f>+VLOOKUP(N8,'hoja 3'!B6:D834,3,0)</f>
        <v>1000</v>
      </c>
      <c r="E8" s="5" t="str">
        <f>+VLOOKUP(D8,'hoja 3'!$B$3:$C$831,2,0)</f>
        <v>SERVICIOS PERSONALES</v>
      </c>
      <c r="F8" s="3">
        <f t="shared" si="0"/>
        <v>5964789191</v>
      </c>
      <c r="G8" s="3">
        <f t="shared" si="1"/>
        <v>5964789191</v>
      </c>
      <c r="H8" s="3">
        <f t="shared" si="2"/>
        <v>2305970829.2700005</v>
      </c>
      <c r="I8" s="4">
        <f>+VLOOKUP(N8,'hoja 3'!$B$3:$F$831,4,0)</f>
        <v>1200</v>
      </c>
      <c r="J8" s="5" t="str">
        <f>+VLOOKUP(I8,'hoja 3'!B6:F834,2,0)</f>
        <v>REMUNERACIONES AL PERSONAL DE CARÁCTER TRANSITORIO</v>
      </c>
      <c r="K8" s="3">
        <f t="shared" si="3"/>
        <v>103117987</v>
      </c>
      <c r="L8" s="3">
        <f t="shared" si="4"/>
        <v>103117987</v>
      </c>
      <c r="M8" s="3">
        <f t="shared" si="5"/>
        <v>42836767.75</v>
      </c>
      <c r="N8" s="4">
        <f t="shared" si="7"/>
        <v>1231</v>
      </c>
      <c r="O8" s="5" t="str">
        <f>+VLOOKUP(N8,'hoja 3'!B6:F834,2,0)</f>
        <v>RETRIBUCIONES POR SERVICIOS DE CARÁCTER SOCIAL</v>
      </c>
      <c r="P8" s="6">
        <f t="shared" si="8"/>
        <v>9793628</v>
      </c>
      <c r="Q8" s="6">
        <f t="shared" si="6"/>
        <v>9793628</v>
      </c>
      <c r="R8" s="6">
        <f t="shared" si="6"/>
        <v>3069412</v>
      </c>
      <c r="S8" s="5" t="s">
        <v>1290</v>
      </c>
      <c r="T8" s="8" t="s">
        <v>1304</v>
      </c>
      <c r="U8" s="5" t="s">
        <v>34</v>
      </c>
      <c r="V8" s="5" t="s">
        <v>34</v>
      </c>
      <c r="W8" s="45" t="s">
        <v>1298</v>
      </c>
      <c r="X8" s="46" t="s">
        <v>33</v>
      </c>
    </row>
    <row r="9" spans="1:25" ht="69.95" customHeight="1" x14ac:dyDescent="0.25">
      <c r="B9" s="82">
        <v>2019</v>
      </c>
      <c r="C9" s="5" t="s">
        <v>1295</v>
      </c>
      <c r="D9" s="4">
        <f>+VLOOKUP(N9,'hoja 3'!B7:D835,3,0)</f>
        <v>1000</v>
      </c>
      <c r="E9" s="5" t="str">
        <f>+VLOOKUP(D9,'hoja 3'!$B$3:$C$831,2,0)</f>
        <v>SERVICIOS PERSONALES</v>
      </c>
      <c r="F9" s="3">
        <f t="shared" si="0"/>
        <v>5964789191</v>
      </c>
      <c r="G9" s="3">
        <f t="shared" si="1"/>
        <v>5964789191</v>
      </c>
      <c r="H9" s="3">
        <f t="shared" si="2"/>
        <v>2305970829.2700005</v>
      </c>
      <c r="I9" s="4">
        <f>+VLOOKUP(N9,'hoja 3'!$B$3:$F$831,4,0)</f>
        <v>1300</v>
      </c>
      <c r="J9" s="5" t="str">
        <f>+VLOOKUP(I9,'hoja 3'!B7:F835,2,0)</f>
        <v>REMUNERACIONES ADICIONALES Y ESPECIALES</v>
      </c>
      <c r="K9" s="3">
        <f t="shared" si="3"/>
        <v>853441595</v>
      </c>
      <c r="L9" s="3">
        <f t="shared" si="4"/>
        <v>853441595</v>
      </c>
      <c r="M9" s="3">
        <f t="shared" si="5"/>
        <v>302918673.84999996</v>
      </c>
      <c r="N9" s="4">
        <f t="shared" si="7"/>
        <v>1311</v>
      </c>
      <c r="O9" s="5" t="str">
        <f>+VLOOKUP(N9,'hoja 3'!B7:F835,2,0)</f>
        <v>PRIMA QUINQUENAL POR AÑOS DE SERVICIOS EFECTIVOS PRESTADOS.</v>
      </c>
      <c r="P9" s="6">
        <f t="shared" si="8"/>
        <v>15308597</v>
      </c>
      <c r="Q9" s="6">
        <f t="shared" si="6"/>
        <v>15308597</v>
      </c>
      <c r="R9" s="6">
        <f t="shared" si="6"/>
        <v>6979103.3499999996</v>
      </c>
      <c r="S9" s="5" t="s">
        <v>1290</v>
      </c>
      <c r="T9" s="8" t="s">
        <v>1304</v>
      </c>
      <c r="U9" s="5" t="s">
        <v>34</v>
      </c>
      <c r="V9" s="5" t="s">
        <v>34</v>
      </c>
      <c r="W9" s="45" t="s">
        <v>1298</v>
      </c>
      <c r="X9" s="46" t="s">
        <v>33</v>
      </c>
    </row>
    <row r="10" spans="1:25" ht="69.95" customHeight="1" x14ac:dyDescent="0.25">
      <c r="B10" s="82">
        <v>2019</v>
      </c>
      <c r="C10" s="5" t="s">
        <v>1295</v>
      </c>
      <c r="D10" s="4">
        <f>+VLOOKUP(N10,'hoja 3'!B8:D836,3,0)</f>
        <v>1000</v>
      </c>
      <c r="E10" s="5" t="str">
        <f>+VLOOKUP(D10,'hoja 3'!$B$3:$C$831,2,0)</f>
        <v>SERVICIOS PERSONALES</v>
      </c>
      <c r="F10" s="3">
        <f t="shared" si="0"/>
        <v>5964789191</v>
      </c>
      <c r="G10" s="3">
        <f t="shared" si="1"/>
        <v>5964789191</v>
      </c>
      <c r="H10" s="3">
        <f t="shared" si="2"/>
        <v>2305970829.2700005</v>
      </c>
      <c r="I10" s="4">
        <f>+VLOOKUP(N10,'hoja 3'!$B$3:$F$831,4,0)</f>
        <v>1300</v>
      </c>
      <c r="J10" s="5" t="str">
        <f>+VLOOKUP(I10,'hoja 3'!B8:F836,2,0)</f>
        <v>REMUNERACIONES ADICIONALES Y ESPECIALES</v>
      </c>
      <c r="K10" s="3">
        <f t="shared" si="3"/>
        <v>853441595</v>
      </c>
      <c r="L10" s="3">
        <f t="shared" si="4"/>
        <v>853441595</v>
      </c>
      <c r="M10" s="3">
        <f t="shared" si="5"/>
        <v>302918673.84999996</v>
      </c>
      <c r="N10" s="4">
        <f t="shared" si="7"/>
        <v>1321</v>
      </c>
      <c r="O10" s="5" t="str">
        <f>+VLOOKUP(N10,'hoja 3'!B8:F836,2,0)</f>
        <v>PRIMA DE VACACIONES.</v>
      </c>
      <c r="P10" s="6">
        <f t="shared" si="8"/>
        <v>167180942</v>
      </c>
      <c r="Q10" s="6">
        <f t="shared" si="6"/>
        <v>167180942</v>
      </c>
      <c r="R10" s="6">
        <f t="shared" si="6"/>
        <v>77443438.430000007</v>
      </c>
      <c r="S10" s="5" t="s">
        <v>1290</v>
      </c>
      <c r="T10" s="8" t="s">
        <v>1304</v>
      </c>
      <c r="U10" s="5" t="s">
        <v>34</v>
      </c>
      <c r="V10" s="5" t="s">
        <v>34</v>
      </c>
      <c r="W10" s="45" t="s">
        <v>1298</v>
      </c>
      <c r="X10" s="46" t="s">
        <v>33</v>
      </c>
    </row>
    <row r="11" spans="1:25" ht="69.95" customHeight="1" x14ac:dyDescent="0.25">
      <c r="B11" s="82">
        <v>2019</v>
      </c>
      <c r="C11" s="5" t="s">
        <v>1295</v>
      </c>
      <c r="D11" s="4">
        <f>+VLOOKUP(N11,'hoja 3'!B9:D837,3,0)</f>
        <v>1000</v>
      </c>
      <c r="E11" s="5" t="str">
        <f>+VLOOKUP(D11,'hoja 3'!$B$3:$C$831,2,0)</f>
        <v>SERVICIOS PERSONALES</v>
      </c>
      <c r="F11" s="3">
        <f t="shared" si="0"/>
        <v>5964789191</v>
      </c>
      <c r="G11" s="3">
        <f t="shared" si="1"/>
        <v>5964789191</v>
      </c>
      <c r="H11" s="3">
        <f t="shared" si="2"/>
        <v>2305970829.2700005</v>
      </c>
      <c r="I11" s="4">
        <f>+VLOOKUP(N11,'hoja 3'!$B$3:$F$831,4,0)</f>
        <v>1300</v>
      </c>
      <c r="J11" s="5" t="str">
        <f>+VLOOKUP(I11,'hoja 3'!B9:F837,2,0)</f>
        <v>REMUNERACIONES ADICIONALES Y ESPECIALES</v>
      </c>
      <c r="K11" s="3">
        <f t="shared" si="3"/>
        <v>853441595</v>
      </c>
      <c r="L11" s="3">
        <f t="shared" si="4"/>
        <v>853441595</v>
      </c>
      <c r="M11" s="3">
        <f t="shared" si="5"/>
        <v>302918673.84999996</v>
      </c>
      <c r="N11" s="4">
        <f t="shared" si="7"/>
        <v>1322</v>
      </c>
      <c r="O11" s="5" t="str">
        <f>+VLOOKUP(N11,'hoja 3'!B9:F837,2,0)</f>
        <v>PRIMA DOMINICAL.</v>
      </c>
      <c r="P11" s="6">
        <f t="shared" si="8"/>
        <v>16446538</v>
      </c>
      <c r="Q11" s="6">
        <f t="shared" si="6"/>
        <v>16446538</v>
      </c>
      <c r="R11" s="6">
        <f t="shared" si="6"/>
        <v>7108539.290000001</v>
      </c>
      <c r="S11" s="5" t="s">
        <v>1290</v>
      </c>
      <c r="T11" s="8" t="s">
        <v>1304</v>
      </c>
      <c r="U11" s="5" t="s">
        <v>34</v>
      </c>
      <c r="V11" s="5" t="s">
        <v>34</v>
      </c>
      <c r="W11" s="45" t="s">
        <v>1298</v>
      </c>
      <c r="X11" s="46" t="s">
        <v>33</v>
      </c>
    </row>
    <row r="12" spans="1:25" ht="69.95" customHeight="1" x14ac:dyDescent="0.25">
      <c r="B12" s="82">
        <v>2019</v>
      </c>
      <c r="C12" s="5" t="s">
        <v>1295</v>
      </c>
      <c r="D12" s="4">
        <f>+VLOOKUP(N12,'hoja 3'!B10:D838,3,0)</f>
        <v>1000</v>
      </c>
      <c r="E12" s="5" t="str">
        <f>+VLOOKUP(D12,'hoja 3'!$B$3:$C$831,2,0)</f>
        <v>SERVICIOS PERSONALES</v>
      </c>
      <c r="F12" s="3">
        <f t="shared" si="0"/>
        <v>5964789191</v>
      </c>
      <c r="G12" s="3">
        <f t="shared" si="1"/>
        <v>5964789191</v>
      </c>
      <c r="H12" s="3">
        <f t="shared" si="2"/>
        <v>2305970829.2700005</v>
      </c>
      <c r="I12" s="4">
        <f>+VLOOKUP(N12,'hoja 3'!$B$3:$F$831,4,0)</f>
        <v>1300</v>
      </c>
      <c r="J12" s="5" t="str">
        <f>+VLOOKUP(I12,'hoja 3'!B10:F838,2,0)</f>
        <v>REMUNERACIONES ADICIONALES Y ESPECIALES</v>
      </c>
      <c r="K12" s="3">
        <f t="shared" si="3"/>
        <v>853441595</v>
      </c>
      <c r="L12" s="3">
        <f t="shared" si="4"/>
        <v>853441595</v>
      </c>
      <c r="M12" s="3">
        <f t="shared" si="5"/>
        <v>302918673.84999996</v>
      </c>
      <c r="N12" s="4">
        <f t="shared" si="7"/>
        <v>1323</v>
      </c>
      <c r="O12" s="5" t="str">
        <f>+VLOOKUP(N12,'hoja 3'!B10:F838,2,0)</f>
        <v>GRATIFICACIÓN DE FIN DE AÑO.</v>
      </c>
      <c r="P12" s="6">
        <f t="shared" si="8"/>
        <v>257234458</v>
      </c>
      <c r="Q12" s="6">
        <f t="shared" si="6"/>
        <v>257234458</v>
      </c>
      <c r="R12" s="6">
        <f t="shared" si="6"/>
        <v>185248.75</v>
      </c>
      <c r="S12" s="5" t="s">
        <v>1290</v>
      </c>
      <c r="T12" s="8" t="s">
        <v>1304</v>
      </c>
      <c r="U12" s="5" t="s">
        <v>34</v>
      </c>
      <c r="V12" s="5" t="s">
        <v>34</v>
      </c>
      <c r="W12" s="45" t="s">
        <v>1298</v>
      </c>
      <c r="X12" s="46" t="s">
        <v>33</v>
      </c>
    </row>
    <row r="13" spans="1:25" ht="69.95" customHeight="1" x14ac:dyDescent="0.25">
      <c r="B13" s="82">
        <v>2019</v>
      </c>
      <c r="C13" s="5" t="s">
        <v>1295</v>
      </c>
      <c r="D13" s="4">
        <f>+VLOOKUP(N13,'hoja 3'!B11:D839,3,0)</f>
        <v>1000</v>
      </c>
      <c r="E13" s="5" t="str">
        <f>+VLOOKUP(D13,'hoja 3'!$B$3:$C$831,2,0)</f>
        <v>SERVICIOS PERSONALES</v>
      </c>
      <c r="F13" s="3">
        <f t="shared" si="0"/>
        <v>5964789191</v>
      </c>
      <c r="G13" s="3">
        <f t="shared" si="1"/>
        <v>5964789191</v>
      </c>
      <c r="H13" s="3">
        <f t="shared" si="2"/>
        <v>2305970829.2700005</v>
      </c>
      <c r="I13" s="4">
        <f>+VLOOKUP(N13,'hoja 3'!$B$3:$F$831,4,0)</f>
        <v>1300</v>
      </c>
      <c r="J13" s="5" t="str">
        <f>+VLOOKUP(I13,'hoja 3'!B11:F839,2,0)</f>
        <v>REMUNERACIONES ADICIONALES Y ESPECIALES</v>
      </c>
      <c r="K13" s="3">
        <f t="shared" si="3"/>
        <v>853441595</v>
      </c>
      <c r="L13" s="3">
        <f t="shared" si="4"/>
        <v>853441595</v>
      </c>
      <c r="M13" s="3">
        <f t="shared" si="5"/>
        <v>302918673.84999996</v>
      </c>
      <c r="N13" s="4">
        <f t="shared" si="7"/>
        <v>1331</v>
      </c>
      <c r="O13" s="5" t="str">
        <f>+VLOOKUP(N13,'hoja 3'!B11:F839,2,0)</f>
        <v>HORAS EXTRAORDINARIAS.</v>
      </c>
      <c r="P13" s="6">
        <f t="shared" si="8"/>
        <v>350000000</v>
      </c>
      <c r="Q13" s="6">
        <f t="shared" si="6"/>
        <v>350000000</v>
      </c>
      <c r="R13" s="6">
        <f t="shared" si="6"/>
        <v>186009973.31999999</v>
      </c>
      <c r="S13" s="5" t="s">
        <v>1290</v>
      </c>
      <c r="T13" s="8" t="s">
        <v>1304</v>
      </c>
      <c r="U13" s="5" t="s">
        <v>34</v>
      </c>
      <c r="V13" s="5" t="s">
        <v>34</v>
      </c>
      <c r="W13" s="45" t="s">
        <v>1298</v>
      </c>
      <c r="X13" s="46" t="s">
        <v>33</v>
      </c>
    </row>
    <row r="14" spans="1:25" ht="69.95" customHeight="1" x14ac:dyDescent="0.25">
      <c r="B14" s="82">
        <v>2019</v>
      </c>
      <c r="C14" s="5" t="s">
        <v>1295</v>
      </c>
      <c r="D14" s="4">
        <f>+VLOOKUP(N14,'hoja 3'!B12:D840,3,0)</f>
        <v>1000</v>
      </c>
      <c r="E14" s="5" t="str">
        <f>+VLOOKUP(D14,'hoja 3'!$B$3:$C$831,2,0)</f>
        <v>SERVICIOS PERSONALES</v>
      </c>
      <c r="F14" s="3">
        <f t="shared" si="0"/>
        <v>5964789191</v>
      </c>
      <c r="G14" s="3">
        <f t="shared" si="1"/>
        <v>5964789191</v>
      </c>
      <c r="H14" s="3">
        <f t="shared" si="2"/>
        <v>2305970829.2700005</v>
      </c>
      <c r="I14" s="4">
        <f>+VLOOKUP(N14,'hoja 3'!$B$3:$F$831,4,0)</f>
        <v>1300</v>
      </c>
      <c r="J14" s="5" t="str">
        <f>+VLOOKUP(I14,'hoja 3'!B12:F840,2,0)</f>
        <v>REMUNERACIONES ADICIONALES Y ESPECIALES</v>
      </c>
      <c r="K14" s="3">
        <f t="shared" si="3"/>
        <v>853441595</v>
      </c>
      <c r="L14" s="3">
        <f t="shared" si="4"/>
        <v>853441595</v>
      </c>
      <c r="M14" s="3">
        <f t="shared" si="5"/>
        <v>302918673.84999996</v>
      </c>
      <c r="N14" s="4">
        <f t="shared" si="7"/>
        <v>1332</v>
      </c>
      <c r="O14" s="5" t="str">
        <f>+VLOOKUP(N14,'hoja 3'!B12:F840,2,0)</f>
        <v>GUARDIAS.</v>
      </c>
      <c r="P14" s="6">
        <f t="shared" si="8"/>
        <v>47271060</v>
      </c>
      <c r="Q14" s="6">
        <f t="shared" si="6"/>
        <v>47271060</v>
      </c>
      <c r="R14" s="6">
        <f t="shared" si="6"/>
        <v>25192370.709999997</v>
      </c>
      <c r="S14" s="5" t="s">
        <v>1290</v>
      </c>
      <c r="T14" s="8" t="s">
        <v>1304</v>
      </c>
      <c r="U14" s="5" t="s">
        <v>34</v>
      </c>
      <c r="V14" s="5" t="s">
        <v>34</v>
      </c>
      <c r="W14" s="45" t="s">
        <v>1298</v>
      </c>
      <c r="X14" s="46" t="s">
        <v>33</v>
      </c>
    </row>
    <row r="15" spans="1:25" ht="69.95" customHeight="1" x14ac:dyDescent="0.25">
      <c r="B15" s="82">
        <v>2019</v>
      </c>
      <c r="C15" s="5" t="s">
        <v>1295</v>
      </c>
      <c r="D15" s="4">
        <f>+VLOOKUP(N15,'hoja 3'!B13:D841,3,0)</f>
        <v>1000</v>
      </c>
      <c r="E15" s="5" t="str">
        <f>+VLOOKUP(D15,'hoja 3'!$B$3:$C$831,2,0)</f>
        <v>SERVICIOS PERSONALES</v>
      </c>
      <c r="F15" s="3">
        <f t="shared" si="0"/>
        <v>5964789191</v>
      </c>
      <c r="G15" s="3">
        <f t="shared" si="1"/>
        <v>5964789191</v>
      </c>
      <c r="H15" s="3">
        <f t="shared" si="2"/>
        <v>2305970829.2700005</v>
      </c>
      <c r="I15" s="4">
        <f>+VLOOKUP(N15,'hoja 3'!$B$3:$F$831,4,0)</f>
        <v>1400</v>
      </c>
      <c r="J15" s="5" t="str">
        <f>+VLOOKUP(I15,'hoja 3'!B13:F841,2,0)</f>
        <v>SEGURIDAD SOCIAL</v>
      </c>
      <c r="K15" s="3">
        <f t="shared" si="3"/>
        <v>359232099</v>
      </c>
      <c r="L15" s="3">
        <f t="shared" si="4"/>
        <v>359232099</v>
      </c>
      <c r="M15" s="3">
        <f t="shared" si="5"/>
        <v>107785600.11</v>
      </c>
      <c r="N15" s="4">
        <f t="shared" si="7"/>
        <v>1411</v>
      </c>
      <c r="O15" s="5" t="str">
        <f>+VLOOKUP(N15,'hoja 3'!B13:F841,2,0)</f>
        <v>APORTACIONES A INSTITUCIONES DE SEGURIDAD SOCIAL.</v>
      </c>
      <c r="P15" s="6">
        <f t="shared" si="8"/>
        <v>120813014</v>
      </c>
      <c r="Q15" s="6">
        <f t="shared" si="6"/>
        <v>120813014</v>
      </c>
      <c r="R15" s="6">
        <f t="shared" si="6"/>
        <v>32452837.939999998</v>
      </c>
      <c r="S15" s="5" t="s">
        <v>1290</v>
      </c>
      <c r="T15" s="8" t="s">
        <v>1304</v>
      </c>
      <c r="U15" s="5" t="s">
        <v>34</v>
      </c>
      <c r="V15" s="5" t="s">
        <v>34</v>
      </c>
      <c r="W15" s="45" t="s">
        <v>1298</v>
      </c>
      <c r="X15" s="46" t="s">
        <v>33</v>
      </c>
    </row>
    <row r="16" spans="1:25" ht="69.95" customHeight="1" x14ac:dyDescent="0.25">
      <c r="B16" s="82">
        <v>2019</v>
      </c>
      <c r="C16" s="5" t="s">
        <v>1295</v>
      </c>
      <c r="D16" s="4">
        <f>+VLOOKUP(N16,'hoja 3'!B14:D842,3,0)</f>
        <v>1000</v>
      </c>
      <c r="E16" s="5" t="str">
        <f>+VLOOKUP(D16,'hoja 3'!$B$3:$C$831,2,0)</f>
        <v>SERVICIOS PERSONALES</v>
      </c>
      <c r="F16" s="3">
        <f t="shared" si="0"/>
        <v>5964789191</v>
      </c>
      <c r="G16" s="3">
        <f t="shared" si="1"/>
        <v>5964789191</v>
      </c>
      <c r="H16" s="3">
        <f t="shared" si="2"/>
        <v>2305970829.2700005</v>
      </c>
      <c r="I16" s="4">
        <f>+VLOOKUP(N16,'hoja 3'!$B$3:$F$831,4,0)</f>
        <v>1400</v>
      </c>
      <c r="J16" s="5" t="str">
        <f>+VLOOKUP(I16,'hoja 3'!B14:F842,2,0)</f>
        <v>SEGURIDAD SOCIAL</v>
      </c>
      <c r="K16" s="3">
        <f t="shared" si="3"/>
        <v>359232099</v>
      </c>
      <c r="L16" s="3">
        <f t="shared" si="4"/>
        <v>359232099</v>
      </c>
      <c r="M16" s="3">
        <f t="shared" si="5"/>
        <v>107785600.11</v>
      </c>
      <c r="N16" s="4">
        <f t="shared" si="7"/>
        <v>1421</v>
      </c>
      <c r="O16" s="5" t="str">
        <f>+VLOOKUP(N16,'hoja 3'!B14:F842,2,0)</f>
        <v>APORTACIONES A FONDOS DE VIVIENDA.</v>
      </c>
      <c r="P16" s="6">
        <f t="shared" si="8"/>
        <v>87241286</v>
      </c>
      <c r="Q16" s="6">
        <f t="shared" si="6"/>
        <v>87241286</v>
      </c>
      <c r="R16" s="6">
        <f t="shared" si="6"/>
        <v>38980155.030000001</v>
      </c>
      <c r="S16" s="5" t="s">
        <v>1290</v>
      </c>
      <c r="T16" s="8" t="s">
        <v>1304</v>
      </c>
      <c r="U16" s="5" t="s">
        <v>34</v>
      </c>
      <c r="V16" s="5" t="s">
        <v>34</v>
      </c>
      <c r="W16" s="45" t="s">
        <v>1298</v>
      </c>
      <c r="X16" s="46" t="s">
        <v>33</v>
      </c>
    </row>
    <row r="17" spans="2:24" ht="69.95" customHeight="1" x14ac:dyDescent="0.25">
      <c r="B17" s="82">
        <v>2019</v>
      </c>
      <c r="C17" s="5" t="s">
        <v>1295</v>
      </c>
      <c r="D17" s="4">
        <f>+VLOOKUP(N17,'hoja 3'!B15:D843,3,0)</f>
        <v>1000</v>
      </c>
      <c r="E17" s="5" t="str">
        <f>+VLOOKUP(D17,'hoja 3'!$B$3:$C$831,2,0)</f>
        <v>SERVICIOS PERSONALES</v>
      </c>
      <c r="F17" s="3">
        <f t="shared" si="0"/>
        <v>5964789191</v>
      </c>
      <c r="G17" s="3">
        <f t="shared" si="1"/>
        <v>5964789191</v>
      </c>
      <c r="H17" s="3">
        <f t="shared" si="2"/>
        <v>2305970829.2700005</v>
      </c>
      <c r="I17" s="4">
        <f>+VLOOKUP(N17,'hoja 3'!$B$3:$F$831,4,0)</f>
        <v>1400</v>
      </c>
      <c r="J17" s="5" t="str">
        <f>+VLOOKUP(I17,'hoja 3'!B15:F843,2,0)</f>
        <v>SEGURIDAD SOCIAL</v>
      </c>
      <c r="K17" s="3">
        <f t="shared" si="3"/>
        <v>359232099</v>
      </c>
      <c r="L17" s="3">
        <f t="shared" si="4"/>
        <v>359232099</v>
      </c>
      <c r="M17" s="3">
        <f t="shared" si="5"/>
        <v>107785600.11</v>
      </c>
      <c r="N17" s="4">
        <f t="shared" si="7"/>
        <v>1431</v>
      </c>
      <c r="O17" s="5" t="str">
        <f>+VLOOKUP(N17,'hoja 3'!B15:F843,2,0)</f>
        <v>APORTACIONES AL SISTEMA PARA EL RETIRO</v>
      </c>
      <c r="P17" s="6">
        <f t="shared" si="8"/>
        <v>74327799</v>
      </c>
      <c r="Q17" s="6">
        <f t="shared" si="6"/>
        <v>74327799</v>
      </c>
      <c r="R17" s="6">
        <f t="shared" si="6"/>
        <v>35248145.140000001</v>
      </c>
      <c r="S17" s="5" t="s">
        <v>1290</v>
      </c>
      <c r="T17" s="8" t="s">
        <v>1304</v>
      </c>
      <c r="U17" s="5" t="s">
        <v>34</v>
      </c>
      <c r="V17" s="5" t="s">
        <v>34</v>
      </c>
      <c r="W17" s="45" t="s">
        <v>1298</v>
      </c>
      <c r="X17" s="46" t="s">
        <v>33</v>
      </c>
    </row>
    <row r="18" spans="2:24" ht="69.95" customHeight="1" x14ac:dyDescent="0.25">
      <c r="B18" s="82">
        <v>2019</v>
      </c>
      <c r="C18" s="5" t="s">
        <v>1295</v>
      </c>
      <c r="D18" s="4">
        <f>+VLOOKUP(N18,'hoja 3'!B16:D844,3,0)</f>
        <v>1000</v>
      </c>
      <c r="E18" s="5" t="str">
        <f>+VLOOKUP(D18,'hoja 3'!$B$3:$C$831,2,0)</f>
        <v>SERVICIOS PERSONALES</v>
      </c>
      <c r="F18" s="3">
        <f t="shared" si="0"/>
        <v>5964789191</v>
      </c>
      <c r="G18" s="3">
        <f t="shared" si="1"/>
        <v>5964789191</v>
      </c>
      <c r="H18" s="3">
        <f t="shared" si="2"/>
        <v>2305970829.2700005</v>
      </c>
      <c r="I18" s="4">
        <f>+VLOOKUP(N18,'hoja 3'!$B$3:$F$831,4,0)</f>
        <v>1400</v>
      </c>
      <c r="J18" s="5" t="str">
        <f>+VLOOKUP(I18,'hoja 3'!B16:F844,2,0)</f>
        <v>SEGURIDAD SOCIAL</v>
      </c>
      <c r="K18" s="3">
        <f t="shared" si="3"/>
        <v>359232099</v>
      </c>
      <c r="L18" s="3">
        <f t="shared" si="4"/>
        <v>359232099</v>
      </c>
      <c r="M18" s="3">
        <f t="shared" si="5"/>
        <v>107785600.11</v>
      </c>
      <c r="N18" s="4">
        <f t="shared" si="7"/>
        <v>1441</v>
      </c>
      <c r="O18" s="5" t="str">
        <f>+VLOOKUP(N18,'hoja 3'!B16:F844,2,0)</f>
        <v>PRIMAS POR SEGURO DE VIDA DEL PERSONAL CIVIL.</v>
      </c>
      <c r="P18" s="6">
        <f t="shared" si="8"/>
        <v>67850000</v>
      </c>
      <c r="Q18" s="6">
        <f t="shared" si="6"/>
        <v>67850000</v>
      </c>
      <c r="R18" s="6">
        <f t="shared" si="6"/>
        <v>0</v>
      </c>
      <c r="S18" s="5" t="s">
        <v>1290</v>
      </c>
      <c r="T18" s="8" t="s">
        <v>1304</v>
      </c>
      <c r="U18" s="5" t="s">
        <v>34</v>
      </c>
      <c r="V18" s="5" t="s">
        <v>34</v>
      </c>
      <c r="W18" s="45" t="s">
        <v>1298</v>
      </c>
      <c r="X18" s="46" t="s">
        <v>33</v>
      </c>
    </row>
    <row r="19" spans="2:24" ht="69.95" customHeight="1" x14ac:dyDescent="0.25">
      <c r="B19" s="82">
        <v>2019</v>
      </c>
      <c r="C19" s="5" t="s">
        <v>1295</v>
      </c>
      <c r="D19" s="4">
        <f>+VLOOKUP(N19,'hoja 3'!B17:D845,3,0)</f>
        <v>1000</v>
      </c>
      <c r="E19" s="5" t="str">
        <f>+VLOOKUP(D19,'hoja 3'!$B$3:$C$831,2,0)</f>
        <v>SERVICIOS PERSONALES</v>
      </c>
      <c r="F19" s="3">
        <f t="shared" si="0"/>
        <v>5964789191</v>
      </c>
      <c r="G19" s="3">
        <f t="shared" si="1"/>
        <v>5964789191</v>
      </c>
      <c r="H19" s="3">
        <f t="shared" si="2"/>
        <v>2305970829.2700005</v>
      </c>
      <c r="I19" s="4">
        <f>+VLOOKUP(N19,'hoja 3'!$B$3:$F$831,4,0)</f>
        <v>1400</v>
      </c>
      <c r="J19" s="5" t="str">
        <f>+VLOOKUP(I19,'hoja 3'!B17:F845,2,0)</f>
        <v>SEGURIDAD SOCIAL</v>
      </c>
      <c r="K19" s="3">
        <f t="shared" si="3"/>
        <v>359232099</v>
      </c>
      <c r="L19" s="3">
        <f t="shared" si="4"/>
        <v>359232099</v>
      </c>
      <c r="M19" s="3">
        <f t="shared" si="5"/>
        <v>107785600.11</v>
      </c>
      <c r="N19" s="4">
        <f t="shared" si="7"/>
        <v>1443</v>
      </c>
      <c r="O19" s="5" t="str">
        <f>+VLOOKUP(N19,'hoja 3'!B17:F845,2,0)</f>
        <v>PRIMAS POR SEGURO DE RETIRO DEL PERSONAL AL SERVICIO DE LAS UNIDADES RESPONSABLES DEL GASTO DEL DISTRITO FEDERAL.</v>
      </c>
      <c r="P19" s="6">
        <f t="shared" si="8"/>
        <v>9000000</v>
      </c>
      <c r="Q19" s="6">
        <f t="shared" si="6"/>
        <v>9000000</v>
      </c>
      <c r="R19" s="6">
        <f t="shared" si="6"/>
        <v>1104462</v>
      </c>
      <c r="S19" s="5" t="s">
        <v>1290</v>
      </c>
      <c r="T19" s="8" t="s">
        <v>1304</v>
      </c>
      <c r="U19" s="5" t="s">
        <v>34</v>
      </c>
      <c r="V19" s="5" t="s">
        <v>34</v>
      </c>
      <c r="W19" s="45" t="s">
        <v>1298</v>
      </c>
      <c r="X19" s="46" t="s">
        <v>33</v>
      </c>
    </row>
    <row r="20" spans="2:24" ht="69.95" customHeight="1" x14ac:dyDescent="0.25">
      <c r="B20" s="82">
        <v>2019</v>
      </c>
      <c r="C20" s="5" t="s">
        <v>1295</v>
      </c>
      <c r="D20" s="4">
        <f>+VLOOKUP(N20,'hoja 3'!B18:D846,3,0)</f>
        <v>1000</v>
      </c>
      <c r="E20" s="5" t="str">
        <f>+VLOOKUP(D20,'hoja 3'!$B$3:$C$831,2,0)</f>
        <v>SERVICIOS PERSONALES</v>
      </c>
      <c r="F20" s="3">
        <f t="shared" si="0"/>
        <v>5964789191</v>
      </c>
      <c r="G20" s="3">
        <f t="shared" si="1"/>
        <v>5964789191</v>
      </c>
      <c r="H20" s="3">
        <f t="shared" si="2"/>
        <v>2305970829.2700005</v>
      </c>
      <c r="I20" s="4">
        <f>+VLOOKUP(N20,'hoja 3'!$B$3:$F$831,4,0)</f>
        <v>1500</v>
      </c>
      <c r="J20" s="5" t="str">
        <f>+VLOOKUP(I20,'hoja 3'!B18:F846,2,0)</f>
        <v>OTRAS PRESTACIONES SOCIALES Y ECONÓMICAS</v>
      </c>
      <c r="K20" s="3">
        <f t="shared" si="3"/>
        <v>2031768548</v>
      </c>
      <c r="L20" s="3">
        <f t="shared" si="4"/>
        <v>2031768548</v>
      </c>
      <c r="M20" s="3">
        <f t="shared" si="5"/>
        <v>709946381.96999991</v>
      </c>
      <c r="N20" s="4">
        <f t="shared" si="7"/>
        <v>1511</v>
      </c>
      <c r="O20" s="5" t="str">
        <f>+VLOOKUP(N20,'hoja 3'!B18:F846,2,0)</f>
        <v>CUOTAS PARA EL FONDO DE AHORRO Y FONDO DE TRABAJO</v>
      </c>
      <c r="P20" s="6">
        <f t="shared" si="8"/>
        <v>772147532</v>
      </c>
      <c r="Q20" s="6">
        <f t="shared" si="6"/>
        <v>772147532</v>
      </c>
      <c r="R20" s="6">
        <f t="shared" si="6"/>
        <v>364258753.35000002</v>
      </c>
      <c r="S20" s="5" t="s">
        <v>1290</v>
      </c>
      <c r="T20" s="8" t="s">
        <v>1304</v>
      </c>
      <c r="U20" s="5" t="s">
        <v>34</v>
      </c>
      <c r="V20" s="5" t="s">
        <v>34</v>
      </c>
      <c r="W20" s="45" t="s">
        <v>1298</v>
      </c>
      <c r="X20" s="46" t="s">
        <v>33</v>
      </c>
    </row>
    <row r="21" spans="2:24" ht="69.95" customHeight="1" x14ac:dyDescent="0.25">
      <c r="B21" s="82">
        <v>2019</v>
      </c>
      <c r="C21" s="5" t="s">
        <v>1295</v>
      </c>
      <c r="D21" s="4">
        <f>+VLOOKUP(N21,'hoja 3'!B19:D847,3,0)</f>
        <v>1000</v>
      </c>
      <c r="E21" s="5" t="str">
        <f>+VLOOKUP(D21,'hoja 3'!$B$3:$C$831,2,0)</f>
        <v>SERVICIOS PERSONALES</v>
      </c>
      <c r="F21" s="3">
        <f t="shared" si="0"/>
        <v>5964789191</v>
      </c>
      <c r="G21" s="3">
        <f t="shared" si="1"/>
        <v>5964789191</v>
      </c>
      <c r="H21" s="3">
        <f t="shared" si="2"/>
        <v>2305970829.2700005</v>
      </c>
      <c r="I21" s="4">
        <f>+VLOOKUP(N21,'hoja 3'!$B$3:$F$831,4,0)</f>
        <v>1500</v>
      </c>
      <c r="J21" s="5" t="str">
        <f>+VLOOKUP(I21,'hoja 3'!B19:F847,2,0)</f>
        <v>OTRAS PRESTACIONES SOCIALES Y ECONÓMICAS</v>
      </c>
      <c r="K21" s="3">
        <f t="shared" si="3"/>
        <v>2031768548</v>
      </c>
      <c r="L21" s="3">
        <f t="shared" si="4"/>
        <v>2031768548</v>
      </c>
      <c r="M21" s="3">
        <f t="shared" si="5"/>
        <v>709946381.96999991</v>
      </c>
      <c r="N21" s="4">
        <f t="shared" si="7"/>
        <v>1521</v>
      </c>
      <c r="O21" s="5" t="str">
        <f>+VLOOKUP(N21,'hoja 3'!B19:F847,2,0)</f>
        <v>LIQUIDACIONES POR INDEMNIZACIONES Y POR SUELDOS Y SALARIOS CAÍDOS.</v>
      </c>
      <c r="P21" s="6">
        <f t="shared" si="8"/>
        <v>20000000</v>
      </c>
      <c r="Q21" s="6">
        <f t="shared" si="8"/>
        <v>20000000</v>
      </c>
      <c r="R21" s="6">
        <f t="shared" si="8"/>
        <v>0</v>
      </c>
      <c r="S21" s="5" t="s">
        <v>1290</v>
      </c>
      <c r="T21" s="8" t="s">
        <v>1304</v>
      </c>
      <c r="U21" s="5" t="s">
        <v>34</v>
      </c>
      <c r="V21" s="5" t="s">
        <v>34</v>
      </c>
      <c r="W21" s="45" t="s">
        <v>1298</v>
      </c>
      <c r="X21" s="46" t="s">
        <v>33</v>
      </c>
    </row>
    <row r="22" spans="2:24" ht="69.95" customHeight="1" x14ac:dyDescent="0.25">
      <c r="B22" s="82">
        <v>2019</v>
      </c>
      <c r="C22" s="5" t="s">
        <v>1295</v>
      </c>
      <c r="D22" s="4">
        <f>+VLOOKUP(N22,'hoja 3'!B20:D848,3,0)</f>
        <v>1000</v>
      </c>
      <c r="E22" s="5" t="str">
        <f>+VLOOKUP(D22,'hoja 3'!$B$3:$C$831,2,0)</f>
        <v>SERVICIOS PERSONALES</v>
      </c>
      <c r="F22" s="3">
        <f t="shared" si="0"/>
        <v>5964789191</v>
      </c>
      <c r="G22" s="3">
        <f t="shared" si="1"/>
        <v>5964789191</v>
      </c>
      <c r="H22" s="3">
        <f t="shared" si="2"/>
        <v>2305970829.2700005</v>
      </c>
      <c r="I22" s="4">
        <f>+VLOOKUP(N22,'hoja 3'!$B$3:$F$831,4,0)</f>
        <v>1500</v>
      </c>
      <c r="J22" s="5" t="str">
        <f>+VLOOKUP(I22,'hoja 3'!B20:F848,2,0)</f>
        <v>OTRAS PRESTACIONES SOCIALES Y ECONÓMICAS</v>
      </c>
      <c r="K22" s="3">
        <f t="shared" si="3"/>
        <v>2031768548</v>
      </c>
      <c r="L22" s="3">
        <f t="shared" si="4"/>
        <v>2031768548</v>
      </c>
      <c r="M22" s="3">
        <f t="shared" si="5"/>
        <v>709946381.96999991</v>
      </c>
      <c r="N22" s="4">
        <f t="shared" si="7"/>
        <v>1531</v>
      </c>
      <c r="O22" s="5" t="str">
        <f>+VLOOKUP(N22,'hoja 3'!B20:F848,2,0)</f>
        <v>PRESTACIONES Y HABERES DE RETIRO</v>
      </c>
      <c r="P22" s="6">
        <f t="shared" si="8"/>
        <v>90000000</v>
      </c>
      <c r="Q22" s="6">
        <f t="shared" si="8"/>
        <v>90000000</v>
      </c>
      <c r="R22" s="6">
        <f t="shared" si="8"/>
        <v>9945655.5899999999</v>
      </c>
      <c r="S22" s="5" t="s">
        <v>1290</v>
      </c>
      <c r="T22" s="8" t="s">
        <v>1304</v>
      </c>
      <c r="U22" s="5" t="s">
        <v>34</v>
      </c>
      <c r="V22" s="5" t="s">
        <v>34</v>
      </c>
      <c r="W22" s="45" t="s">
        <v>1298</v>
      </c>
      <c r="X22" s="46" t="s">
        <v>33</v>
      </c>
    </row>
    <row r="23" spans="2:24" ht="69.95" customHeight="1" x14ac:dyDescent="0.25">
      <c r="B23" s="82">
        <v>2019</v>
      </c>
      <c r="C23" s="5" t="s">
        <v>1295</v>
      </c>
      <c r="D23" s="4">
        <f>+VLOOKUP(N23,'hoja 3'!B21:D849,3,0)</f>
        <v>1000</v>
      </c>
      <c r="E23" s="5" t="str">
        <f>+VLOOKUP(D23,'hoja 3'!$B$3:$C$831,2,0)</f>
        <v>SERVICIOS PERSONALES</v>
      </c>
      <c r="F23" s="3">
        <f t="shared" si="0"/>
        <v>5964789191</v>
      </c>
      <c r="G23" s="3">
        <f t="shared" si="1"/>
        <v>5964789191</v>
      </c>
      <c r="H23" s="3">
        <f t="shared" si="2"/>
        <v>2305970829.2700005</v>
      </c>
      <c r="I23" s="4">
        <f>+VLOOKUP(N23,'hoja 3'!$B$3:$F$831,4,0)</f>
        <v>1500</v>
      </c>
      <c r="J23" s="5" t="str">
        <f>+VLOOKUP(I23,'hoja 3'!B21:F849,2,0)</f>
        <v>OTRAS PRESTACIONES SOCIALES Y ECONÓMICAS</v>
      </c>
      <c r="K23" s="3">
        <f t="shared" si="3"/>
        <v>2031768548</v>
      </c>
      <c r="L23" s="3">
        <f t="shared" si="4"/>
        <v>2031768548</v>
      </c>
      <c r="M23" s="3">
        <f t="shared" si="5"/>
        <v>709946381.96999991</v>
      </c>
      <c r="N23" s="4">
        <f t="shared" si="7"/>
        <v>1541</v>
      </c>
      <c r="O23" s="5" t="str">
        <f>+VLOOKUP(N23,'hoja 3'!B21:F849,2,0)</f>
        <v>VALES.</v>
      </c>
      <c r="P23" s="6">
        <f t="shared" si="8"/>
        <v>202748701</v>
      </c>
      <c r="Q23" s="6">
        <f t="shared" si="8"/>
        <v>202748701</v>
      </c>
      <c r="R23" s="6">
        <f t="shared" si="8"/>
        <v>0</v>
      </c>
      <c r="S23" s="5" t="s">
        <v>1290</v>
      </c>
      <c r="T23" s="8" t="s">
        <v>1304</v>
      </c>
      <c r="U23" s="5" t="s">
        <v>34</v>
      </c>
      <c r="V23" s="5" t="s">
        <v>34</v>
      </c>
      <c r="W23" s="45" t="s">
        <v>1298</v>
      </c>
      <c r="X23" s="46" t="s">
        <v>33</v>
      </c>
    </row>
    <row r="24" spans="2:24" ht="69.95" customHeight="1" x14ac:dyDescent="0.25">
      <c r="B24" s="82">
        <v>2019</v>
      </c>
      <c r="C24" s="5" t="s">
        <v>1295</v>
      </c>
      <c r="D24" s="4">
        <f>+VLOOKUP(N24,'hoja 3'!B22:D850,3,0)</f>
        <v>1000</v>
      </c>
      <c r="E24" s="5" t="str">
        <f>+VLOOKUP(D24,'hoja 3'!$B$3:$C$831,2,0)</f>
        <v>SERVICIOS PERSONALES</v>
      </c>
      <c r="F24" s="3">
        <f t="shared" si="0"/>
        <v>5964789191</v>
      </c>
      <c r="G24" s="3">
        <f t="shared" si="1"/>
        <v>5964789191</v>
      </c>
      <c r="H24" s="3">
        <f t="shared" si="2"/>
        <v>2305970829.2700005</v>
      </c>
      <c r="I24" s="4">
        <f>+VLOOKUP(N24,'hoja 3'!$B$3:$F$831,4,0)</f>
        <v>1500</v>
      </c>
      <c r="J24" s="5" t="str">
        <f>+VLOOKUP(I24,'hoja 3'!B22:F850,2,0)</f>
        <v>OTRAS PRESTACIONES SOCIALES Y ECONÓMICAS</v>
      </c>
      <c r="K24" s="3">
        <f t="shared" si="3"/>
        <v>2031768548</v>
      </c>
      <c r="L24" s="3">
        <f t="shared" si="4"/>
        <v>2031768548</v>
      </c>
      <c r="M24" s="3">
        <f t="shared" si="5"/>
        <v>709946381.96999991</v>
      </c>
      <c r="N24" s="4">
        <f t="shared" si="7"/>
        <v>1542</v>
      </c>
      <c r="O24" s="5" t="str">
        <f>+VLOOKUP(N24,'hoja 3'!B22:F850,2,0)</f>
        <v>APOYO ECONÓMICO POR DEFUNCIÓN DE FAMILIARES DIRECTOS.</v>
      </c>
      <c r="P24" s="6">
        <f t="shared" si="8"/>
        <v>1852362</v>
      </c>
      <c r="Q24" s="6">
        <f t="shared" si="8"/>
        <v>1852362</v>
      </c>
      <c r="R24" s="6">
        <f t="shared" si="8"/>
        <v>480650</v>
      </c>
      <c r="S24" s="5" t="s">
        <v>1290</v>
      </c>
      <c r="T24" s="8" t="s">
        <v>1304</v>
      </c>
      <c r="U24" s="5" t="s">
        <v>34</v>
      </c>
      <c r="V24" s="5" t="s">
        <v>34</v>
      </c>
      <c r="W24" s="45" t="s">
        <v>1298</v>
      </c>
      <c r="X24" s="46" t="s">
        <v>33</v>
      </c>
    </row>
    <row r="25" spans="2:24" ht="69.95" customHeight="1" x14ac:dyDescent="0.25">
      <c r="B25" s="82">
        <v>2019</v>
      </c>
      <c r="C25" s="5" t="s">
        <v>1295</v>
      </c>
      <c r="D25" s="4">
        <f>+VLOOKUP(N25,'hoja 3'!B23:D851,3,0)</f>
        <v>1000</v>
      </c>
      <c r="E25" s="5" t="str">
        <f>+VLOOKUP(D25,'hoja 3'!$B$3:$C$831,2,0)</f>
        <v>SERVICIOS PERSONALES</v>
      </c>
      <c r="F25" s="3">
        <f t="shared" si="0"/>
        <v>5964789191</v>
      </c>
      <c r="G25" s="3">
        <f t="shared" si="1"/>
        <v>5964789191</v>
      </c>
      <c r="H25" s="3">
        <f t="shared" si="2"/>
        <v>2305970829.2700005</v>
      </c>
      <c r="I25" s="4">
        <f>+VLOOKUP(N25,'hoja 3'!$B$3:$F$831,4,0)</f>
        <v>1500</v>
      </c>
      <c r="J25" s="5" t="str">
        <f>+VLOOKUP(I25,'hoja 3'!B23:F851,2,0)</f>
        <v>OTRAS PRESTACIONES SOCIALES Y ECONÓMICAS</v>
      </c>
      <c r="K25" s="3">
        <f t="shared" si="3"/>
        <v>2031768548</v>
      </c>
      <c r="L25" s="3">
        <f t="shared" si="4"/>
        <v>2031768548</v>
      </c>
      <c r="M25" s="3">
        <f t="shared" si="5"/>
        <v>709946381.96999991</v>
      </c>
      <c r="N25" s="4">
        <f t="shared" si="7"/>
        <v>1543</v>
      </c>
      <c r="O25" s="5" t="str">
        <f>+VLOOKUP(N25,'hoja 3'!B23:F851,2,0)</f>
        <v>ESTANCIAS DE DESARROLLO INFANTIL.</v>
      </c>
      <c r="P25" s="6">
        <f t="shared" si="8"/>
        <v>10000000</v>
      </c>
      <c r="Q25" s="6">
        <f t="shared" si="8"/>
        <v>10000000</v>
      </c>
      <c r="R25" s="6">
        <f t="shared" si="8"/>
        <v>507771.17</v>
      </c>
      <c r="S25" s="5" t="s">
        <v>1290</v>
      </c>
      <c r="T25" s="8" t="s">
        <v>1304</v>
      </c>
      <c r="U25" s="5" t="s">
        <v>34</v>
      </c>
      <c r="V25" s="5" t="s">
        <v>34</v>
      </c>
      <c r="W25" s="45" t="s">
        <v>1298</v>
      </c>
      <c r="X25" s="46" t="s">
        <v>33</v>
      </c>
    </row>
    <row r="26" spans="2:24" ht="69.95" customHeight="1" x14ac:dyDescent="0.25">
      <c r="B26" s="82">
        <v>2019</v>
      </c>
      <c r="C26" s="5" t="s">
        <v>1295</v>
      </c>
      <c r="D26" s="4">
        <f>+VLOOKUP(N26,'hoja 3'!B24:D852,3,0)</f>
        <v>1000</v>
      </c>
      <c r="E26" s="5" t="str">
        <f>+VLOOKUP(D26,'hoja 3'!$B$3:$C$831,2,0)</f>
        <v>SERVICIOS PERSONALES</v>
      </c>
      <c r="F26" s="3">
        <f t="shared" si="0"/>
        <v>5964789191</v>
      </c>
      <c r="G26" s="3">
        <f t="shared" si="1"/>
        <v>5964789191</v>
      </c>
      <c r="H26" s="3">
        <f t="shared" si="2"/>
        <v>2305970829.2700005</v>
      </c>
      <c r="I26" s="4">
        <f>+VLOOKUP(N26,'hoja 3'!$B$3:$F$831,4,0)</f>
        <v>1500</v>
      </c>
      <c r="J26" s="5" t="str">
        <f>+VLOOKUP(I26,'hoja 3'!B24:F852,2,0)</f>
        <v>OTRAS PRESTACIONES SOCIALES Y ECONÓMICAS</v>
      </c>
      <c r="K26" s="3">
        <f t="shared" si="3"/>
        <v>2031768548</v>
      </c>
      <c r="L26" s="3">
        <f t="shared" si="4"/>
        <v>2031768548</v>
      </c>
      <c r="M26" s="3">
        <f t="shared" si="5"/>
        <v>709946381.96999991</v>
      </c>
      <c r="N26" s="4">
        <f t="shared" si="7"/>
        <v>1544</v>
      </c>
      <c r="O26" s="5" t="str">
        <f>+VLOOKUP(N26,'hoja 3'!B24:F852,2,0)</f>
        <v>ASIGNACIONES PARA REQUERIMIENTO DE CARGOS DE SERVIDORES PÚBLICOS DE NIVEL TÉCNICO OPERATIVO, DE CONFIANZA Y PERSONAL DE LA RAMA MÉDICA.</v>
      </c>
      <c r="P26" s="6">
        <f t="shared" si="8"/>
        <v>220294</v>
      </c>
      <c r="Q26" s="6">
        <f t="shared" si="8"/>
        <v>220294</v>
      </c>
      <c r="R26" s="6">
        <f t="shared" si="8"/>
        <v>12056</v>
      </c>
      <c r="S26" s="5" t="s">
        <v>1290</v>
      </c>
      <c r="T26" s="8" t="s">
        <v>1304</v>
      </c>
      <c r="U26" s="5" t="s">
        <v>34</v>
      </c>
      <c r="V26" s="5" t="s">
        <v>34</v>
      </c>
      <c r="W26" s="45" t="s">
        <v>1298</v>
      </c>
      <c r="X26" s="46" t="s">
        <v>33</v>
      </c>
    </row>
    <row r="27" spans="2:24" ht="69.95" customHeight="1" x14ac:dyDescent="0.25">
      <c r="B27" s="82">
        <v>2019</v>
      </c>
      <c r="C27" s="5" t="s">
        <v>1295</v>
      </c>
      <c r="D27" s="4">
        <f>+VLOOKUP(N27,'hoja 3'!B25:D853,3,0)</f>
        <v>1000</v>
      </c>
      <c r="E27" s="5" t="str">
        <f>+VLOOKUP(D27,'hoja 3'!$B$3:$C$831,2,0)</f>
        <v>SERVICIOS PERSONALES</v>
      </c>
      <c r="F27" s="3">
        <f t="shared" si="0"/>
        <v>5964789191</v>
      </c>
      <c r="G27" s="3">
        <f t="shared" si="1"/>
        <v>5964789191</v>
      </c>
      <c r="H27" s="3">
        <f t="shared" si="2"/>
        <v>2305970829.2700005</v>
      </c>
      <c r="I27" s="4">
        <f>+VLOOKUP(N27,'hoja 3'!$B$3:$F$831,4,0)</f>
        <v>1500</v>
      </c>
      <c r="J27" s="5" t="str">
        <f>+VLOOKUP(I27,'hoja 3'!B25:F853,2,0)</f>
        <v>OTRAS PRESTACIONES SOCIALES Y ECONÓMICAS</v>
      </c>
      <c r="K27" s="3">
        <f t="shared" si="3"/>
        <v>2031768548</v>
      </c>
      <c r="L27" s="3">
        <f t="shared" si="4"/>
        <v>2031768548</v>
      </c>
      <c r="M27" s="3">
        <f t="shared" si="5"/>
        <v>709946381.96999991</v>
      </c>
      <c r="N27" s="4">
        <f t="shared" si="7"/>
        <v>1546</v>
      </c>
      <c r="O27" s="5" t="str">
        <f>+VLOOKUP(N27,'hoja 3'!B25:F853,2,0)</f>
        <v>OTRAS PRESTACIONES CONTRACTUALES.</v>
      </c>
      <c r="P27" s="6">
        <f t="shared" si="8"/>
        <v>580237233</v>
      </c>
      <c r="Q27" s="6">
        <f t="shared" si="8"/>
        <v>580237233</v>
      </c>
      <c r="R27" s="6">
        <f t="shared" si="8"/>
        <v>270031768.65999997</v>
      </c>
      <c r="S27" s="5" t="s">
        <v>1290</v>
      </c>
      <c r="T27" s="8" t="s">
        <v>1304</v>
      </c>
      <c r="U27" s="5" t="s">
        <v>34</v>
      </c>
      <c r="V27" s="5" t="s">
        <v>34</v>
      </c>
      <c r="W27" s="45" t="s">
        <v>1298</v>
      </c>
      <c r="X27" s="46" t="s">
        <v>33</v>
      </c>
    </row>
    <row r="28" spans="2:24" ht="69.95" customHeight="1" x14ac:dyDescent="0.25">
      <c r="B28" s="82">
        <v>2019</v>
      </c>
      <c r="C28" s="5" t="s">
        <v>1295</v>
      </c>
      <c r="D28" s="4">
        <f>+VLOOKUP(N28,'hoja 3'!B26:D854,3,0)</f>
        <v>1000</v>
      </c>
      <c r="E28" s="5" t="str">
        <f>+VLOOKUP(D28,'hoja 3'!$B$3:$C$831,2,0)</f>
        <v>SERVICIOS PERSONALES</v>
      </c>
      <c r="F28" s="3">
        <f t="shared" si="0"/>
        <v>5964789191</v>
      </c>
      <c r="G28" s="3">
        <f t="shared" si="1"/>
        <v>5964789191</v>
      </c>
      <c r="H28" s="3">
        <f t="shared" si="2"/>
        <v>2305970829.2700005</v>
      </c>
      <c r="I28" s="4">
        <f>+VLOOKUP(N28,'hoja 3'!$B$3:$F$831,4,0)</f>
        <v>1500</v>
      </c>
      <c r="J28" s="5" t="str">
        <f>+VLOOKUP(I28,'hoja 3'!B26:F854,2,0)</f>
        <v>OTRAS PRESTACIONES SOCIALES Y ECONÓMICAS</v>
      </c>
      <c r="K28" s="3">
        <f t="shared" si="3"/>
        <v>2031768548</v>
      </c>
      <c r="L28" s="3">
        <f t="shared" si="4"/>
        <v>2031768548</v>
      </c>
      <c r="M28" s="3">
        <f t="shared" si="5"/>
        <v>709946381.96999991</v>
      </c>
      <c r="N28" s="4">
        <f t="shared" si="7"/>
        <v>1547</v>
      </c>
      <c r="O28" s="5" t="str">
        <f>+VLOOKUP(N28,'hoja 3'!B26:F854,2,0)</f>
        <v>ASIGNACIONES CONMEMORATIVAS.</v>
      </c>
      <c r="P28" s="6">
        <f t="shared" si="8"/>
        <v>157312088</v>
      </c>
      <c r="Q28" s="6">
        <f t="shared" si="8"/>
        <v>157312088</v>
      </c>
      <c r="R28" s="6">
        <f t="shared" si="8"/>
        <v>16127277.009999998</v>
      </c>
      <c r="S28" s="5" t="s">
        <v>1290</v>
      </c>
      <c r="T28" s="8" t="s">
        <v>1304</v>
      </c>
      <c r="U28" s="5" t="s">
        <v>34</v>
      </c>
      <c r="V28" s="5" t="s">
        <v>34</v>
      </c>
      <c r="W28" s="45" t="s">
        <v>1298</v>
      </c>
      <c r="X28" s="46" t="s">
        <v>33</v>
      </c>
    </row>
    <row r="29" spans="2:24" ht="69.95" customHeight="1" x14ac:dyDescent="0.25">
      <c r="B29" s="82">
        <v>2019</v>
      </c>
      <c r="C29" s="5" t="s">
        <v>1295</v>
      </c>
      <c r="D29" s="4">
        <f>+VLOOKUP(N29,'hoja 3'!B27:D855,3,0)</f>
        <v>1000</v>
      </c>
      <c r="E29" s="5" t="str">
        <f>+VLOOKUP(D29,'hoja 3'!$B$3:$C$831,2,0)</f>
        <v>SERVICIOS PERSONALES</v>
      </c>
      <c r="F29" s="3">
        <f t="shared" si="0"/>
        <v>5964789191</v>
      </c>
      <c r="G29" s="3">
        <f t="shared" si="1"/>
        <v>5964789191</v>
      </c>
      <c r="H29" s="3">
        <f t="shared" si="2"/>
        <v>2305970829.2700005</v>
      </c>
      <c r="I29" s="4">
        <f>+VLOOKUP(N29,'hoja 3'!$B$3:$F$831,4,0)</f>
        <v>1500</v>
      </c>
      <c r="J29" s="5" t="str">
        <f>+VLOOKUP(I29,'hoja 3'!B27:F855,2,0)</f>
        <v>OTRAS PRESTACIONES SOCIALES Y ECONÓMICAS</v>
      </c>
      <c r="K29" s="3">
        <f t="shared" si="3"/>
        <v>2031768548</v>
      </c>
      <c r="L29" s="3">
        <f t="shared" si="4"/>
        <v>2031768548</v>
      </c>
      <c r="M29" s="3">
        <f t="shared" si="5"/>
        <v>709946381.96999991</v>
      </c>
      <c r="N29" s="4">
        <f t="shared" si="7"/>
        <v>1548</v>
      </c>
      <c r="O29" s="5" t="str">
        <f>+VLOOKUP(N29,'hoja 3'!B27:F855,2,0)</f>
        <v>ASIGNACIONES PARA PAGO DE ANTIGÜEDAD.</v>
      </c>
      <c r="P29" s="6">
        <f t="shared" si="8"/>
        <v>79387070</v>
      </c>
      <c r="Q29" s="6">
        <f t="shared" si="8"/>
        <v>79387070</v>
      </c>
      <c r="R29" s="6">
        <f t="shared" si="8"/>
        <v>510762.4</v>
      </c>
      <c r="S29" s="5" t="s">
        <v>1290</v>
      </c>
      <c r="T29" s="8" t="s">
        <v>1304</v>
      </c>
      <c r="U29" s="5" t="s">
        <v>34</v>
      </c>
      <c r="V29" s="5" t="s">
        <v>34</v>
      </c>
      <c r="W29" s="45" t="s">
        <v>1298</v>
      </c>
      <c r="X29" s="46" t="s">
        <v>33</v>
      </c>
    </row>
    <row r="30" spans="2:24" ht="69.95" customHeight="1" x14ac:dyDescent="0.25">
      <c r="B30" s="82">
        <v>2019</v>
      </c>
      <c r="C30" s="5" t="s">
        <v>1295</v>
      </c>
      <c r="D30" s="4">
        <f>+VLOOKUP(N30,'hoja 3'!B28:D856,3,0)</f>
        <v>1000</v>
      </c>
      <c r="E30" s="5" t="str">
        <f>+VLOOKUP(D30,'hoja 3'!$B$3:$C$831,2,0)</f>
        <v>SERVICIOS PERSONALES</v>
      </c>
      <c r="F30" s="3">
        <f t="shared" si="0"/>
        <v>5964789191</v>
      </c>
      <c r="G30" s="3">
        <f t="shared" si="1"/>
        <v>5964789191</v>
      </c>
      <c r="H30" s="3">
        <f t="shared" si="2"/>
        <v>2305970829.2700005</v>
      </c>
      <c r="I30" s="4">
        <f>+VLOOKUP(N30,'hoja 3'!$B$3:$F$831,4,0)</f>
        <v>1500</v>
      </c>
      <c r="J30" s="5" t="str">
        <f>+VLOOKUP(I30,'hoja 3'!B28:F856,2,0)</f>
        <v>OTRAS PRESTACIONES SOCIALES Y ECONÓMICAS</v>
      </c>
      <c r="K30" s="3">
        <f t="shared" si="3"/>
        <v>2031768548</v>
      </c>
      <c r="L30" s="3">
        <f t="shared" si="4"/>
        <v>2031768548</v>
      </c>
      <c r="M30" s="3">
        <f t="shared" si="5"/>
        <v>709946381.96999991</v>
      </c>
      <c r="N30" s="4">
        <f t="shared" si="7"/>
        <v>1549</v>
      </c>
      <c r="O30" s="5" t="str">
        <f>+VLOOKUP(N30,'hoja 3'!B28:F856,2,0)</f>
        <v>APOYOS COLECTIVOS.</v>
      </c>
      <c r="P30" s="6">
        <f t="shared" si="8"/>
        <v>11643434</v>
      </c>
      <c r="Q30" s="6">
        <f t="shared" si="8"/>
        <v>11643434</v>
      </c>
      <c r="R30" s="6">
        <f t="shared" si="8"/>
        <v>1500000</v>
      </c>
      <c r="S30" s="5" t="s">
        <v>1290</v>
      </c>
      <c r="T30" s="8" t="s">
        <v>1304</v>
      </c>
      <c r="U30" s="5" t="s">
        <v>34</v>
      </c>
      <c r="V30" s="5" t="s">
        <v>34</v>
      </c>
      <c r="W30" s="45" t="s">
        <v>1298</v>
      </c>
      <c r="X30" s="46" t="s">
        <v>33</v>
      </c>
    </row>
    <row r="31" spans="2:24" ht="69.95" customHeight="1" x14ac:dyDescent="0.25">
      <c r="B31" s="82">
        <v>2019</v>
      </c>
      <c r="C31" s="5" t="s">
        <v>1295</v>
      </c>
      <c r="D31" s="4">
        <f>+VLOOKUP(N31,'hoja 3'!B29:D857,3,0)</f>
        <v>1000</v>
      </c>
      <c r="E31" s="5" t="str">
        <f>+VLOOKUP(D31,'hoja 3'!$B$3:$C$831,2,0)</f>
        <v>SERVICIOS PERSONALES</v>
      </c>
      <c r="F31" s="3">
        <f t="shared" si="0"/>
        <v>5964789191</v>
      </c>
      <c r="G31" s="3">
        <f t="shared" si="1"/>
        <v>5964789191</v>
      </c>
      <c r="H31" s="3">
        <f t="shared" si="2"/>
        <v>2305970829.2700005</v>
      </c>
      <c r="I31" s="4">
        <f>+VLOOKUP(N31,'hoja 3'!$B$3:$F$831,4,0)</f>
        <v>1500</v>
      </c>
      <c r="J31" s="5" t="str">
        <f>+VLOOKUP(I31,'hoja 3'!B29:F857,2,0)</f>
        <v>OTRAS PRESTACIONES SOCIALES Y ECONÓMICAS</v>
      </c>
      <c r="K31" s="3">
        <f t="shared" si="3"/>
        <v>2031768548</v>
      </c>
      <c r="L31" s="3">
        <f t="shared" si="4"/>
        <v>2031768548</v>
      </c>
      <c r="M31" s="3">
        <f t="shared" si="5"/>
        <v>709946381.96999991</v>
      </c>
      <c r="N31" s="4">
        <f t="shared" si="7"/>
        <v>1551</v>
      </c>
      <c r="O31" s="5" t="str">
        <f>+VLOOKUP(N31,'hoja 3'!B29:F857,2,0)</f>
        <v>APOYOS A LA CAPACITACIÓN DE LOS SERVIDORES PÚBLICOS</v>
      </c>
      <c r="P31" s="6">
        <f t="shared" si="8"/>
        <v>5628449</v>
      </c>
      <c r="Q31" s="6">
        <f t="shared" si="8"/>
        <v>5628449</v>
      </c>
      <c r="R31" s="6">
        <f t="shared" si="8"/>
        <v>1809277.17</v>
      </c>
      <c r="S31" s="5" t="s">
        <v>1290</v>
      </c>
      <c r="T31" s="8" t="s">
        <v>1304</v>
      </c>
      <c r="U31" s="5" t="s">
        <v>34</v>
      </c>
      <c r="V31" s="5" t="s">
        <v>34</v>
      </c>
      <c r="W31" s="45" t="s">
        <v>1298</v>
      </c>
      <c r="X31" s="46" t="s">
        <v>33</v>
      </c>
    </row>
    <row r="32" spans="2:24" ht="69.95" customHeight="1" x14ac:dyDescent="0.25">
      <c r="B32" s="82">
        <v>2019</v>
      </c>
      <c r="C32" s="5" t="s">
        <v>1295</v>
      </c>
      <c r="D32" s="4">
        <f>+VLOOKUP(N32,'hoja 3'!B30:D858,3,0)</f>
        <v>1000</v>
      </c>
      <c r="E32" s="5" t="str">
        <f>+VLOOKUP(D32,'hoja 3'!$B$3:$C$831,2,0)</f>
        <v>SERVICIOS PERSONALES</v>
      </c>
      <c r="F32" s="3">
        <f t="shared" si="0"/>
        <v>5964789191</v>
      </c>
      <c r="G32" s="3">
        <f t="shared" si="1"/>
        <v>5964789191</v>
      </c>
      <c r="H32" s="3">
        <f t="shared" si="2"/>
        <v>2305970829.2700005</v>
      </c>
      <c r="I32" s="4">
        <f>+VLOOKUP(N32,'hoja 3'!$B$3:$F$831,4,0)</f>
        <v>1500</v>
      </c>
      <c r="J32" s="5" t="str">
        <f>+VLOOKUP(I32,'hoja 3'!B30:F858,2,0)</f>
        <v>OTRAS PRESTACIONES SOCIALES Y ECONÓMICAS</v>
      </c>
      <c r="K32" s="3">
        <f t="shared" si="3"/>
        <v>2031768548</v>
      </c>
      <c r="L32" s="3">
        <f t="shared" si="4"/>
        <v>2031768548</v>
      </c>
      <c r="M32" s="3">
        <f t="shared" si="5"/>
        <v>709946381.96999991</v>
      </c>
      <c r="N32" s="4">
        <f t="shared" si="7"/>
        <v>1591</v>
      </c>
      <c r="O32" s="5" t="str">
        <f>+VLOOKUP(N32,'hoja 3'!B30:F858,2,0)</f>
        <v>ASIGNACIONES PARA REQUERIMIENTO DE CARGOS DE SERVIDORES PÚBLICOS SUPERIORES Y DE MANDOS MEDIOS ASÍ COMO DE LÍDERES</v>
      </c>
      <c r="P32" s="6">
        <f t="shared" si="8"/>
        <v>94240424</v>
      </c>
      <c r="Q32" s="6">
        <f t="shared" si="8"/>
        <v>94240424</v>
      </c>
      <c r="R32" s="6">
        <f t="shared" si="8"/>
        <v>43107910.190000005</v>
      </c>
      <c r="S32" s="5" t="s">
        <v>1290</v>
      </c>
      <c r="T32" s="8" t="s">
        <v>1304</v>
      </c>
      <c r="U32" s="5" t="s">
        <v>34</v>
      </c>
      <c r="V32" s="5" t="s">
        <v>34</v>
      </c>
      <c r="W32" s="45" t="s">
        <v>1298</v>
      </c>
      <c r="X32" s="46" t="s">
        <v>33</v>
      </c>
    </row>
    <row r="33" spans="2:24" ht="69.95" customHeight="1" x14ac:dyDescent="0.25">
      <c r="B33" s="82">
        <v>2019</v>
      </c>
      <c r="C33" s="5" t="s">
        <v>1295</v>
      </c>
      <c r="D33" s="4">
        <f>+VLOOKUP(N33,'hoja 3'!B31:D859,3,0)</f>
        <v>1000</v>
      </c>
      <c r="E33" s="5" t="str">
        <f>+VLOOKUP(D33,'hoja 3'!$B$3:$C$831,2,0)</f>
        <v>SERVICIOS PERSONALES</v>
      </c>
      <c r="F33" s="3">
        <f t="shared" si="0"/>
        <v>5964789191</v>
      </c>
      <c r="G33" s="3">
        <f t="shared" si="1"/>
        <v>5964789191</v>
      </c>
      <c r="H33" s="3">
        <f t="shared" si="2"/>
        <v>2305970829.2700005</v>
      </c>
      <c r="I33" s="4">
        <f>+VLOOKUP(N33,'hoja 3'!$B$3:$F$831,4,0)</f>
        <v>1500</v>
      </c>
      <c r="J33" s="5" t="str">
        <f>+VLOOKUP(I33,'hoja 3'!B31:F859,2,0)</f>
        <v>OTRAS PRESTACIONES SOCIALES Y ECONÓMICAS</v>
      </c>
      <c r="K33" s="3">
        <f t="shared" si="3"/>
        <v>2031768548</v>
      </c>
      <c r="L33" s="3">
        <f t="shared" si="4"/>
        <v>2031768548</v>
      </c>
      <c r="M33" s="3">
        <f t="shared" si="5"/>
        <v>709946381.96999991</v>
      </c>
      <c r="N33" s="4">
        <f t="shared" si="7"/>
        <v>1593</v>
      </c>
      <c r="O33" s="5" t="str">
        <f>+VLOOKUP(N33,'hoja 3'!B31:F859,2,0)</f>
        <v>BECAS A HIJOS DE TRABAJADORES.</v>
      </c>
      <c r="P33" s="6">
        <f t="shared" si="8"/>
        <v>6350961</v>
      </c>
      <c r="Q33" s="6">
        <f t="shared" si="8"/>
        <v>6350961</v>
      </c>
      <c r="R33" s="6">
        <f t="shared" si="8"/>
        <v>1654500.43</v>
      </c>
      <c r="S33" s="5" t="s">
        <v>1290</v>
      </c>
      <c r="T33" s="8" t="s">
        <v>1304</v>
      </c>
      <c r="U33" s="5" t="s">
        <v>34</v>
      </c>
      <c r="V33" s="5" t="s">
        <v>34</v>
      </c>
      <c r="W33" s="45" t="s">
        <v>1298</v>
      </c>
      <c r="X33" s="46" t="s">
        <v>33</v>
      </c>
    </row>
    <row r="34" spans="2:24" ht="69.95" customHeight="1" x14ac:dyDescent="0.25">
      <c r="B34" s="82">
        <v>2019</v>
      </c>
      <c r="C34" s="5" t="s">
        <v>1295</v>
      </c>
      <c r="D34" s="4">
        <f>+VLOOKUP(N34,'hoja 3'!B32:D860,3,0)</f>
        <v>1000</v>
      </c>
      <c r="E34" s="5" t="str">
        <f>+VLOOKUP(D34,'hoja 3'!$B$3:$C$831,2,0)</f>
        <v>SERVICIOS PERSONALES</v>
      </c>
      <c r="F34" s="3">
        <f t="shared" si="0"/>
        <v>5964789191</v>
      </c>
      <c r="G34" s="3">
        <f t="shared" si="1"/>
        <v>5964789191</v>
      </c>
      <c r="H34" s="3">
        <f t="shared" si="2"/>
        <v>2305970829.2700005</v>
      </c>
      <c r="I34" s="4">
        <f>+VLOOKUP(N34,'hoja 3'!$B$3:$F$831,4,0)</f>
        <v>1600</v>
      </c>
      <c r="J34" s="5" t="str">
        <f>+VLOOKUP(I34,'hoja 3'!B32:F860,2,0)</f>
        <v>PREVISIONES</v>
      </c>
      <c r="K34" s="3">
        <f t="shared" si="3"/>
        <v>87747572</v>
      </c>
      <c r="L34" s="3">
        <f t="shared" si="4"/>
        <v>87747572</v>
      </c>
      <c r="M34" s="3">
        <f t="shared" si="5"/>
        <v>0</v>
      </c>
      <c r="N34" s="4">
        <f t="shared" si="7"/>
        <v>1611</v>
      </c>
      <c r="O34" s="5" t="str">
        <f>+VLOOKUP(N34,'hoja 3'!B32:F860,2,0)</f>
        <v>PREVISIONES DE CARÁCTER LABORAL, ECONÓMICA Y DE SEGURIDAD SOCIAL</v>
      </c>
      <c r="P34" s="6">
        <f t="shared" si="8"/>
        <v>87747572</v>
      </c>
      <c r="Q34" s="6">
        <f t="shared" si="8"/>
        <v>87747572</v>
      </c>
      <c r="R34" s="6">
        <f t="shared" si="8"/>
        <v>0</v>
      </c>
      <c r="S34" s="5" t="s">
        <v>1290</v>
      </c>
      <c r="T34" s="8" t="s">
        <v>1304</v>
      </c>
      <c r="U34" s="5" t="s">
        <v>34</v>
      </c>
      <c r="V34" s="5" t="s">
        <v>34</v>
      </c>
      <c r="W34" s="45" t="s">
        <v>1298</v>
      </c>
      <c r="X34" s="46" t="s">
        <v>33</v>
      </c>
    </row>
    <row r="35" spans="2:24" ht="69.95" customHeight="1" x14ac:dyDescent="0.25">
      <c r="B35" s="82">
        <v>2019</v>
      </c>
      <c r="C35" s="5" t="s">
        <v>1295</v>
      </c>
      <c r="D35" s="4">
        <f>+VLOOKUP(N35,'hoja 3'!B33:D861,3,0)</f>
        <v>1000</v>
      </c>
      <c r="E35" s="5" t="str">
        <f>+VLOOKUP(D35,'hoja 3'!$B$3:$C$831,2,0)</f>
        <v>SERVICIOS PERSONALES</v>
      </c>
      <c r="F35" s="3">
        <f t="shared" si="0"/>
        <v>5964789191</v>
      </c>
      <c r="G35" s="3">
        <f t="shared" si="1"/>
        <v>5964789191</v>
      </c>
      <c r="H35" s="3">
        <f t="shared" si="2"/>
        <v>2305970829.2700005</v>
      </c>
      <c r="I35" s="4">
        <f>+VLOOKUP(N35,'hoja 3'!$B$3:$F$831,4,0)</f>
        <v>1700</v>
      </c>
      <c r="J35" s="5" t="str">
        <f>+VLOOKUP(I35,'hoja 3'!B33:F861,2,0)</f>
        <v>PAGO DE ESTÍMULOS A SERVIDORES PÚBLICOS</v>
      </c>
      <c r="K35" s="3">
        <f t="shared" si="3"/>
        <v>477289611</v>
      </c>
      <c r="L35" s="3">
        <f t="shared" si="4"/>
        <v>477289611</v>
      </c>
      <c r="M35" s="3">
        <f t="shared" si="5"/>
        <v>192314393.95999998</v>
      </c>
      <c r="N35" s="4">
        <f t="shared" si="7"/>
        <v>1711</v>
      </c>
      <c r="O35" s="5" t="str">
        <f>+VLOOKUP(N35,'hoja 3'!B33:F861,2,0)</f>
        <v>ESTÍMULOS POR PRODUCTIVIDAD, EFICIENCIA Y CALIDAD EN EL DESEMPEÑO.</v>
      </c>
      <c r="P35" s="6">
        <f t="shared" si="8"/>
        <v>335057398</v>
      </c>
      <c r="Q35" s="6">
        <f t="shared" si="8"/>
        <v>335057398</v>
      </c>
      <c r="R35" s="6">
        <f t="shared" si="8"/>
        <v>142783065.81999999</v>
      </c>
      <c r="S35" s="5" t="s">
        <v>1290</v>
      </c>
      <c r="T35" s="8" t="s">
        <v>1304</v>
      </c>
      <c r="U35" s="5" t="s">
        <v>34</v>
      </c>
      <c r="V35" s="5" t="s">
        <v>34</v>
      </c>
      <c r="W35" s="45" t="s">
        <v>1298</v>
      </c>
      <c r="X35" s="46" t="s">
        <v>33</v>
      </c>
    </row>
    <row r="36" spans="2:24" ht="69.95" customHeight="1" x14ac:dyDescent="0.25">
      <c r="B36" s="82">
        <v>2019</v>
      </c>
      <c r="C36" s="5" t="s">
        <v>1295</v>
      </c>
      <c r="D36" s="4">
        <f>+VLOOKUP(N36,'hoja 3'!B34:D862,3,0)</f>
        <v>1000</v>
      </c>
      <c r="E36" s="5" t="str">
        <f>+VLOOKUP(D36,'hoja 3'!$B$3:$C$831,2,0)</f>
        <v>SERVICIOS PERSONALES</v>
      </c>
      <c r="F36" s="3">
        <f t="shared" si="0"/>
        <v>5964789191</v>
      </c>
      <c r="G36" s="3">
        <f t="shared" si="1"/>
        <v>5964789191</v>
      </c>
      <c r="H36" s="3">
        <f t="shared" si="2"/>
        <v>2305970829.2700005</v>
      </c>
      <c r="I36" s="4">
        <f>+VLOOKUP(N36,'hoja 3'!$B$3:$F$831,4,0)</f>
        <v>1700</v>
      </c>
      <c r="J36" s="5" t="str">
        <f>+VLOOKUP(I36,'hoja 3'!B34:F862,2,0)</f>
        <v>PAGO DE ESTÍMULOS A SERVIDORES PÚBLICOS</v>
      </c>
      <c r="K36" s="3">
        <f t="shared" si="3"/>
        <v>477289611</v>
      </c>
      <c r="L36" s="3">
        <f t="shared" si="4"/>
        <v>477289611</v>
      </c>
      <c r="M36" s="3">
        <f t="shared" si="5"/>
        <v>192314393.95999998</v>
      </c>
      <c r="N36" s="4">
        <f t="shared" si="7"/>
        <v>1714</v>
      </c>
      <c r="O36" s="5" t="str">
        <f>+VLOOKUP(N36,'hoja 3'!B34:F862,2,0)</f>
        <v>PREMIO DE ASISTENCIA.</v>
      </c>
      <c r="P36" s="6">
        <f t="shared" si="8"/>
        <v>142232213</v>
      </c>
      <c r="Q36" s="6">
        <f t="shared" si="8"/>
        <v>142232213</v>
      </c>
      <c r="R36" s="6">
        <f t="shared" si="8"/>
        <v>49531328.140000001</v>
      </c>
      <c r="S36" s="5" t="s">
        <v>1290</v>
      </c>
      <c r="T36" s="8" t="s">
        <v>1304</v>
      </c>
      <c r="U36" s="5" t="s">
        <v>34</v>
      </c>
      <c r="V36" s="5" t="s">
        <v>34</v>
      </c>
      <c r="W36" s="45" t="s">
        <v>1298</v>
      </c>
      <c r="X36" s="46" t="s">
        <v>33</v>
      </c>
    </row>
    <row r="37" spans="2:24" ht="100.5" customHeight="1" x14ac:dyDescent="0.25">
      <c r="B37" s="82">
        <v>2019</v>
      </c>
      <c r="C37" s="5" t="s">
        <v>1295</v>
      </c>
      <c r="D37" s="4">
        <f>+VLOOKUP(N37,'hoja 3'!B35:D863,3,0)</f>
        <v>2000</v>
      </c>
      <c r="E37" s="5" t="str">
        <f>+VLOOKUP(D37,'hoja 3'!$B$3:$C$831,2,0)</f>
        <v>MATERIALES Y SUMINISTROS</v>
      </c>
      <c r="F37" s="3">
        <f t="shared" ref="F37:F68" si="9">+SUMIF($F$140:$F$264,D37,$I$140:$I$264)</f>
        <v>1117832401</v>
      </c>
      <c r="G37" s="3">
        <f t="shared" ref="G37:G68" si="10">+SUMIF($F$140:$F$264,D37,$J$140:$J$264)</f>
        <v>1535575795.7099998</v>
      </c>
      <c r="H37" s="3">
        <f t="shared" ref="H37:H68" si="11">+SUMIF($F$140:$F$264,D37,$K$140:$K$264)</f>
        <v>31466394.950000007</v>
      </c>
      <c r="I37" s="4">
        <f>+VLOOKUP(N37,'hoja 3'!$B$3:$F$831,4,0)</f>
        <v>2100</v>
      </c>
      <c r="J37" s="5" t="str">
        <f>+VLOOKUP(I37,'hoja 3'!B35:F863,2,0)</f>
        <v>MATERIALES DE ADMINISTRACIÓN, EMISIÓN DE DOCUMENTOS Y ARTÍCULOS OFICIALES</v>
      </c>
      <c r="K37" s="3">
        <f t="shared" ref="K37:K68" si="12">+SUMIF($G$140:$G$264,I37,$I$140:$I$264)</f>
        <v>10715931</v>
      </c>
      <c r="L37" s="3">
        <f t="shared" ref="L37:L68" si="13">+SUMIF($G$140:$G$264,I37,$J$140:$J$264)</f>
        <v>16122838.190000001</v>
      </c>
      <c r="M37" s="3">
        <f t="shared" ref="M37:M68" si="14">+SUMIF($G$140:$G$264,I37,$K$140:$K$264)</f>
        <v>259463.95</v>
      </c>
      <c r="N37" s="4">
        <f t="shared" si="7"/>
        <v>2111</v>
      </c>
      <c r="O37" s="5" t="str">
        <f>+VLOOKUP(N37,'hoja 3'!B35:F863,2,0)</f>
        <v>MATERIALES, ÚTILES Y EQUIPOS MENORES DE OFICINA</v>
      </c>
      <c r="P37" s="6">
        <f t="shared" si="8"/>
        <v>4214883</v>
      </c>
      <c r="Q37" s="6">
        <f t="shared" si="8"/>
        <v>4205883</v>
      </c>
      <c r="R37" s="6">
        <f t="shared" si="8"/>
        <v>181510.34</v>
      </c>
      <c r="S37" s="39" t="s">
        <v>1299</v>
      </c>
      <c r="T37" s="8" t="s">
        <v>1304</v>
      </c>
      <c r="U37" s="5" t="s">
        <v>34</v>
      </c>
      <c r="V37" s="5" t="s">
        <v>34</v>
      </c>
      <c r="W37" s="45" t="s">
        <v>1298</v>
      </c>
      <c r="X37" s="46" t="s">
        <v>33</v>
      </c>
    </row>
    <row r="38" spans="2:24" ht="100.5" customHeight="1" x14ac:dyDescent="0.25">
      <c r="B38" s="82">
        <v>2019</v>
      </c>
      <c r="C38" s="5" t="s">
        <v>1295</v>
      </c>
      <c r="D38" s="4">
        <f>+VLOOKUP(N38,'hoja 3'!B36:D864,3,0)</f>
        <v>2000</v>
      </c>
      <c r="E38" s="5" t="str">
        <f>+VLOOKUP(D38,'hoja 3'!$B$3:$C$831,2,0)</f>
        <v>MATERIALES Y SUMINISTROS</v>
      </c>
      <c r="F38" s="3">
        <f t="shared" si="9"/>
        <v>1117832401</v>
      </c>
      <c r="G38" s="3">
        <f t="shared" si="10"/>
        <v>1535575795.7099998</v>
      </c>
      <c r="H38" s="3">
        <f t="shared" si="11"/>
        <v>31466394.950000007</v>
      </c>
      <c r="I38" s="4">
        <f>+VLOOKUP(N38,'hoja 3'!$B$3:$F$831,4,0)</f>
        <v>2100</v>
      </c>
      <c r="J38" s="5" t="str">
        <f>+VLOOKUP(I38,'hoja 3'!B36:F864,2,0)</f>
        <v>MATERIALES DE ADMINISTRACIÓN, EMISIÓN DE DOCUMENTOS Y ARTÍCULOS OFICIALES</v>
      </c>
      <c r="K38" s="3">
        <f t="shared" si="12"/>
        <v>10715931</v>
      </c>
      <c r="L38" s="3">
        <f t="shared" si="13"/>
        <v>16122838.190000001</v>
      </c>
      <c r="M38" s="3">
        <f t="shared" si="14"/>
        <v>259463.95</v>
      </c>
      <c r="N38" s="4">
        <f t="shared" si="7"/>
        <v>2121</v>
      </c>
      <c r="O38" s="5" t="str">
        <f>+VLOOKUP(N38,'hoja 3'!B36:F864,2,0)</f>
        <v>MATERIALES Y ÚTILES DE IMPRESIÓN Y REPRODUCCIÓN</v>
      </c>
      <c r="P38" s="6">
        <f t="shared" si="8"/>
        <v>54558</v>
      </c>
      <c r="Q38" s="6">
        <f t="shared" si="8"/>
        <v>154558</v>
      </c>
      <c r="R38" s="6">
        <f t="shared" si="8"/>
        <v>0</v>
      </c>
      <c r="S38" s="39" t="s">
        <v>1299</v>
      </c>
      <c r="T38" s="8" t="s">
        <v>1304</v>
      </c>
      <c r="U38" s="5" t="s">
        <v>34</v>
      </c>
      <c r="V38" s="5" t="s">
        <v>34</v>
      </c>
      <c r="W38" s="45" t="s">
        <v>1298</v>
      </c>
      <c r="X38" s="46" t="s">
        <v>33</v>
      </c>
    </row>
    <row r="39" spans="2:24" ht="100.5" customHeight="1" x14ac:dyDescent="0.25">
      <c r="B39" s="82">
        <v>2019</v>
      </c>
      <c r="C39" s="5" t="s">
        <v>1295</v>
      </c>
      <c r="D39" s="4">
        <f>+VLOOKUP(N39,'hoja 3'!B37:D865,3,0)</f>
        <v>2000</v>
      </c>
      <c r="E39" s="5" t="str">
        <f>+VLOOKUP(D39,'hoja 3'!$B$3:$C$831,2,0)</f>
        <v>MATERIALES Y SUMINISTROS</v>
      </c>
      <c r="F39" s="3">
        <f t="shared" si="9"/>
        <v>1117832401</v>
      </c>
      <c r="G39" s="3">
        <f t="shared" si="10"/>
        <v>1535575795.7099998</v>
      </c>
      <c r="H39" s="3">
        <f t="shared" si="11"/>
        <v>31466394.950000007</v>
      </c>
      <c r="I39" s="4">
        <f>+VLOOKUP(N39,'hoja 3'!$B$3:$F$831,4,0)</f>
        <v>2100</v>
      </c>
      <c r="J39" s="5" t="str">
        <f>+VLOOKUP(I39,'hoja 3'!B37:F865,2,0)</f>
        <v>MATERIALES DE ADMINISTRACIÓN, EMISIÓN DE DOCUMENTOS Y ARTÍCULOS OFICIALES</v>
      </c>
      <c r="K39" s="3">
        <f t="shared" si="12"/>
        <v>10715931</v>
      </c>
      <c r="L39" s="3">
        <f t="shared" si="13"/>
        <v>16122838.190000001</v>
      </c>
      <c r="M39" s="3">
        <f t="shared" si="14"/>
        <v>259463.95</v>
      </c>
      <c r="N39" s="4">
        <f t="shared" si="7"/>
        <v>2141</v>
      </c>
      <c r="O39" s="5" t="str">
        <f>+VLOOKUP(N39,'hoja 3'!B37:F865,2,0)</f>
        <v>MATERIALES, ÚTILES Y EQUIPOS MENORES DE TECNOLOGÍAS DE LA INFORMACIÓN Y COMUNICACIONES</v>
      </c>
      <c r="P39" s="6">
        <f t="shared" si="8"/>
        <v>2965945</v>
      </c>
      <c r="Q39" s="6">
        <f t="shared" si="8"/>
        <v>2895945</v>
      </c>
      <c r="R39" s="6">
        <f t="shared" si="8"/>
        <v>44100.75</v>
      </c>
      <c r="S39" s="39" t="s">
        <v>1299</v>
      </c>
      <c r="T39" s="8" t="s">
        <v>1304</v>
      </c>
      <c r="U39" s="5" t="s">
        <v>34</v>
      </c>
      <c r="V39" s="5" t="s">
        <v>34</v>
      </c>
      <c r="W39" s="45" t="s">
        <v>1298</v>
      </c>
      <c r="X39" s="46" t="s">
        <v>33</v>
      </c>
    </row>
    <row r="40" spans="2:24" ht="100.5" customHeight="1" x14ac:dyDescent="0.25">
      <c r="B40" s="82">
        <v>2019</v>
      </c>
      <c r="C40" s="5" t="s">
        <v>1295</v>
      </c>
      <c r="D40" s="4">
        <f>+VLOOKUP(N40,'hoja 3'!B38:D866,3,0)</f>
        <v>2000</v>
      </c>
      <c r="E40" s="5" t="str">
        <f>+VLOOKUP(D40,'hoja 3'!$B$3:$C$831,2,0)</f>
        <v>MATERIALES Y SUMINISTROS</v>
      </c>
      <c r="F40" s="3">
        <f t="shared" si="9"/>
        <v>1117832401</v>
      </c>
      <c r="G40" s="3">
        <f t="shared" si="10"/>
        <v>1535575795.7099998</v>
      </c>
      <c r="H40" s="3">
        <f t="shared" si="11"/>
        <v>31466394.950000007</v>
      </c>
      <c r="I40" s="4">
        <f>+VLOOKUP(N40,'hoja 3'!$B$3:$F$831,4,0)</f>
        <v>2100</v>
      </c>
      <c r="J40" s="5" t="str">
        <f>+VLOOKUP(I40,'hoja 3'!B38:F866,2,0)</f>
        <v>MATERIALES DE ADMINISTRACIÓN, EMISIÓN DE DOCUMENTOS Y ARTÍCULOS OFICIALES</v>
      </c>
      <c r="K40" s="3">
        <f t="shared" si="12"/>
        <v>10715931</v>
      </c>
      <c r="L40" s="3">
        <f t="shared" si="13"/>
        <v>16122838.190000001</v>
      </c>
      <c r="M40" s="3">
        <f t="shared" si="14"/>
        <v>259463.95</v>
      </c>
      <c r="N40" s="4">
        <f t="shared" si="7"/>
        <v>2151</v>
      </c>
      <c r="O40" s="5" t="str">
        <f>+VLOOKUP(N40,'hoja 3'!B38:F866,2,0)</f>
        <v>MATERIAL IMPRESO E INFORMACIÓN DIGITAL</v>
      </c>
      <c r="P40" s="6">
        <f t="shared" si="8"/>
        <v>927226</v>
      </c>
      <c r="Q40" s="6">
        <f t="shared" si="8"/>
        <v>927226</v>
      </c>
      <c r="R40" s="6">
        <f t="shared" si="8"/>
        <v>0</v>
      </c>
      <c r="S40" s="39" t="s">
        <v>1299</v>
      </c>
      <c r="T40" s="8" t="s">
        <v>1304</v>
      </c>
      <c r="U40" s="5" t="s">
        <v>34</v>
      </c>
      <c r="V40" s="5" t="s">
        <v>34</v>
      </c>
      <c r="W40" s="45" t="s">
        <v>1298</v>
      </c>
      <c r="X40" s="46" t="s">
        <v>33</v>
      </c>
    </row>
    <row r="41" spans="2:24" ht="100.5" customHeight="1" x14ac:dyDescent="0.25">
      <c r="B41" s="82">
        <v>2019</v>
      </c>
      <c r="C41" s="5" t="s">
        <v>1295</v>
      </c>
      <c r="D41" s="4">
        <f>+VLOOKUP(N41,'hoja 3'!B39:D867,3,0)</f>
        <v>2000</v>
      </c>
      <c r="E41" s="5" t="str">
        <f>+VLOOKUP(D41,'hoja 3'!$B$3:$C$831,2,0)</f>
        <v>MATERIALES Y SUMINISTROS</v>
      </c>
      <c r="F41" s="3">
        <f t="shared" si="9"/>
        <v>1117832401</v>
      </c>
      <c r="G41" s="3">
        <f t="shared" si="10"/>
        <v>1535575795.7099998</v>
      </c>
      <c r="H41" s="3">
        <f t="shared" si="11"/>
        <v>31466394.950000007</v>
      </c>
      <c r="I41" s="4">
        <f>+VLOOKUP(N41,'hoja 3'!$B$3:$F$831,4,0)</f>
        <v>2100</v>
      </c>
      <c r="J41" s="5" t="str">
        <f>+VLOOKUP(I41,'hoja 3'!B39:F867,2,0)</f>
        <v>MATERIALES DE ADMINISTRACIÓN, EMISIÓN DE DOCUMENTOS Y ARTÍCULOS OFICIALES</v>
      </c>
      <c r="K41" s="3">
        <f t="shared" si="12"/>
        <v>10715931</v>
      </c>
      <c r="L41" s="3">
        <f t="shared" si="13"/>
        <v>16122838.190000001</v>
      </c>
      <c r="M41" s="3">
        <f t="shared" si="14"/>
        <v>259463.95</v>
      </c>
      <c r="N41" s="4">
        <f t="shared" si="7"/>
        <v>2161</v>
      </c>
      <c r="O41" s="5" t="str">
        <f>+VLOOKUP(N41,'hoja 3'!B39:F867,2,0)</f>
        <v>MATERIAL DE LIMPIEZA</v>
      </c>
      <c r="P41" s="6">
        <f t="shared" si="8"/>
        <v>2526040</v>
      </c>
      <c r="Q41" s="6">
        <f t="shared" si="8"/>
        <v>7911947.1900000004</v>
      </c>
      <c r="R41" s="6">
        <f t="shared" si="8"/>
        <v>33852.86</v>
      </c>
      <c r="S41" s="39" t="s">
        <v>1299</v>
      </c>
      <c r="T41" s="8" t="s">
        <v>1304</v>
      </c>
      <c r="U41" s="5" t="s">
        <v>34</v>
      </c>
      <c r="V41" s="5" t="s">
        <v>34</v>
      </c>
      <c r="W41" s="45" t="s">
        <v>1298</v>
      </c>
      <c r="X41" s="46" t="s">
        <v>33</v>
      </c>
    </row>
    <row r="42" spans="2:24" ht="100.5" customHeight="1" x14ac:dyDescent="0.25">
      <c r="B42" s="82">
        <v>2019</v>
      </c>
      <c r="C42" s="5" t="s">
        <v>1295</v>
      </c>
      <c r="D42" s="4">
        <f>+VLOOKUP(N42,'hoja 3'!B40:D868,3,0)</f>
        <v>2000</v>
      </c>
      <c r="E42" s="5" t="str">
        <f>+VLOOKUP(D42,'hoja 3'!$B$3:$C$831,2,0)</f>
        <v>MATERIALES Y SUMINISTROS</v>
      </c>
      <c r="F42" s="3">
        <f t="shared" si="9"/>
        <v>1117832401</v>
      </c>
      <c r="G42" s="3">
        <f t="shared" si="10"/>
        <v>1535575795.7099998</v>
      </c>
      <c r="H42" s="3">
        <f t="shared" si="11"/>
        <v>31466394.950000007</v>
      </c>
      <c r="I42" s="4">
        <f>+VLOOKUP(N42,'hoja 3'!$B$3:$F$831,4,0)</f>
        <v>2100</v>
      </c>
      <c r="J42" s="5" t="str">
        <f>+VLOOKUP(I42,'hoja 3'!B40:F868,2,0)</f>
        <v>MATERIALES DE ADMINISTRACIÓN, EMISIÓN DE DOCUMENTOS Y ARTÍCULOS OFICIALES</v>
      </c>
      <c r="K42" s="3">
        <f t="shared" si="12"/>
        <v>10715931</v>
      </c>
      <c r="L42" s="3">
        <f t="shared" si="13"/>
        <v>16122838.190000001</v>
      </c>
      <c r="M42" s="3">
        <f t="shared" si="14"/>
        <v>259463.95</v>
      </c>
      <c r="N42" s="4">
        <f t="shared" si="7"/>
        <v>2171</v>
      </c>
      <c r="O42" s="5" t="str">
        <f>+VLOOKUP(N42,'hoja 3'!B40:F868,2,0)</f>
        <v>MATERIALES Y ÚTILES DE ENSEÑANZA</v>
      </c>
      <c r="P42" s="6">
        <f t="shared" si="8"/>
        <v>27279</v>
      </c>
      <c r="Q42" s="6">
        <f t="shared" si="8"/>
        <v>27279</v>
      </c>
      <c r="R42" s="6">
        <f t="shared" si="8"/>
        <v>0</v>
      </c>
      <c r="S42" s="39" t="s">
        <v>1299</v>
      </c>
      <c r="T42" s="8" t="s">
        <v>1304</v>
      </c>
      <c r="U42" s="5" t="s">
        <v>34</v>
      </c>
      <c r="V42" s="5" t="s">
        <v>34</v>
      </c>
      <c r="W42" s="45" t="s">
        <v>1298</v>
      </c>
      <c r="X42" s="46" t="s">
        <v>33</v>
      </c>
    </row>
    <row r="43" spans="2:24" ht="100.5" customHeight="1" x14ac:dyDescent="0.25">
      <c r="B43" s="82">
        <v>2019</v>
      </c>
      <c r="C43" s="5" t="s">
        <v>1295</v>
      </c>
      <c r="D43" s="4">
        <f>+VLOOKUP(N43,'hoja 3'!B41:D869,3,0)</f>
        <v>2000</v>
      </c>
      <c r="E43" s="5" t="str">
        <f>+VLOOKUP(D43,'hoja 3'!$B$3:$C$831,2,0)</f>
        <v>MATERIALES Y SUMINISTROS</v>
      </c>
      <c r="F43" s="3">
        <f t="shared" si="9"/>
        <v>1117832401</v>
      </c>
      <c r="G43" s="3">
        <f t="shared" si="10"/>
        <v>1535575795.7099998</v>
      </c>
      <c r="H43" s="3">
        <f t="shared" si="11"/>
        <v>31466394.950000007</v>
      </c>
      <c r="I43" s="4">
        <f>+VLOOKUP(N43,'hoja 3'!$B$3:$F$831,4,0)</f>
        <v>2200</v>
      </c>
      <c r="J43" s="5" t="str">
        <f>+VLOOKUP(I43,'hoja 3'!B41:F869,2,0)</f>
        <v>ALIMENTOS Y UTENSILIOS</v>
      </c>
      <c r="K43" s="3">
        <f t="shared" si="12"/>
        <v>44345362</v>
      </c>
      <c r="L43" s="3">
        <f t="shared" si="13"/>
        <v>117197827</v>
      </c>
      <c r="M43" s="3">
        <f t="shared" si="14"/>
        <v>20171564.210000001</v>
      </c>
      <c r="N43" s="4">
        <f t="shared" si="7"/>
        <v>2211</v>
      </c>
      <c r="O43" s="5" t="str">
        <f>+VLOOKUP(N43,'hoja 3'!B41:F869,2,0)</f>
        <v>PRODUCTOS ALIMENTICIOS Y BEBIDAS PARA PERSONAS</v>
      </c>
      <c r="P43" s="6">
        <f t="shared" si="8"/>
        <v>44018014</v>
      </c>
      <c r="Q43" s="6">
        <f t="shared" si="8"/>
        <v>116862479</v>
      </c>
      <c r="R43" s="6">
        <f t="shared" si="8"/>
        <v>20171564.210000001</v>
      </c>
      <c r="S43" s="39" t="s">
        <v>1299</v>
      </c>
      <c r="T43" s="8" t="s">
        <v>1304</v>
      </c>
      <c r="U43" s="5" t="s">
        <v>34</v>
      </c>
      <c r="V43" s="5" t="s">
        <v>34</v>
      </c>
      <c r="W43" s="45" t="s">
        <v>1298</v>
      </c>
      <c r="X43" s="46" t="s">
        <v>33</v>
      </c>
    </row>
    <row r="44" spans="2:24" ht="100.5" customHeight="1" x14ac:dyDescent="0.25">
      <c r="B44" s="82">
        <v>2019</v>
      </c>
      <c r="C44" s="5" t="s">
        <v>1295</v>
      </c>
      <c r="D44" s="4">
        <f>+VLOOKUP(N44,'hoja 3'!B42:D870,3,0)</f>
        <v>2000</v>
      </c>
      <c r="E44" s="5" t="str">
        <f>+VLOOKUP(D44,'hoja 3'!$B$3:$C$831,2,0)</f>
        <v>MATERIALES Y SUMINISTROS</v>
      </c>
      <c r="F44" s="3">
        <f t="shared" si="9"/>
        <v>1117832401</v>
      </c>
      <c r="G44" s="3">
        <f t="shared" si="10"/>
        <v>1535575795.7099998</v>
      </c>
      <c r="H44" s="3">
        <f t="shared" si="11"/>
        <v>31466394.950000007</v>
      </c>
      <c r="I44" s="4">
        <f>+VLOOKUP(N44,'hoja 3'!$B$3:$F$831,4,0)</f>
        <v>2200</v>
      </c>
      <c r="J44" s="5" t="str">
        <f>+VLOOKUP(I44,'hoja 3'!B42:F870,2,0)</f>
        <v>ALIMENTOS Y UTENSILIOS</v>
      </c>
      <c r="K44" s="3">
        <f t="shared" si="12"/>
        <v>44345362</v>
      </c>
      <c r="L44" s="3">
        <f t="shared" si="13"/>
        <v>117197827</v>
      </c>
      <c r="M44" s="3">
        <f t="shared" si="14"/>
        <v>20171564.210000001</v>
      </c>
      <c r="N44" s="4">
        <f t="shared" si="7"/>
        <v>2231</v>
      </c>
      <c r="O44" s="5" t="str">
        <f>+VLOOKUP(N44,'hoja 3'!B42:F870,2,0)</f>
        <v>UTENSILIOS PARA EL SERVICIO DE ALIMENTACIÓN</v>
      </c>
      <c r="P44" s="6">
        <f t="shared" si="8"/>
        <v>327348</v>
      </c>
      <c r="Q44" s="6">
        <f t="shared" si="8"/>
        <v>335348</v>
      </c>
      <c r="R44" s="6">
        <f t="shared" si="8"/>
        <v>0</v>
      </c>
      <c r="S44" s="39" t="s">
        <v>1299</v>
      </c>
      <c r="T44" s="8" t="s">
        <v>1304</v>
      </c>
      <c r="U44" s="5" t="s">
        <v>34</v>
      </c>
      <c r="V44" s="5" t="s">
        <v>34</v>
      </c>
      <c r="W44" s="45" t="s">
        <v>1298</v>
      </c>
      <c r="X44" s="46" t="s">
        <v>33</v>
      </c>
    </row>
    <row r="45" spans="2:24" ht="100.5" customHeight="1" x14ac:dyDescent="0.25">
      <c r="B45" s="82">
        <v>2019</v>
      </c>
      <c r="C45" s="5" t="s">
        <v>1295</v>
      </c>
      <c r="D45" s="4">
        <f>+VLOOKUP(N45,'hoja 3'!B43:D871,3,0)</f>
        <v>2000</v>
      </c>
      <c r="E45" s="5" t="str">
        <f>+VLOOKUP(D45,'hoja 3'!$B$3:$C$831,2,0)</f>
        <v>MATERIALES Y SUMINISTROS</v>
      </c>
      <c r="F45" s="3">
        <f t="shared" si="9"/>
        <v>1117832401</v>
      </c>
      <c r="G45" s="3">
        <f t="shared" si="10"/>
        <v>1535575795.7099998</v>
      </c>
      <c r="H45" s="3">
        <f t="shared" si="11"/>
        <v>31466394.950000007</v>
      </c>
      <c r="I45" s="4">
        <f>+VLOOKUP(N45,'hoja 3'!$B$3:$F$831,4,0)</f>
        <v>2400</v>
      </c>
      <c r="J45" s="5" t="str">
        <f>+VLOOKUP(I45,'hoja 3'!B43:F871,2,0)</f>
        <v>MATERIALES Y ARTÍCULOS DE CONSTRUCCIÓN Y DE REPARACIÓN</v>
      </c>
      <c r="K45" s="3">
        <f t="shared" si="12"/>
        <v>49944686</v>
      </c>
      <c r="L45" s="3">
        <f t="shared" si="13"/>
        <v>81195031.859999999</v>
      </c>
      <c r="M45" s="3">
        <f t="shared" si="14"/>
        <v>1194492.71</v>
      </c>
      <c r="N45" s="4">
        <f t="shared" si="7"/>
        <v>2419</v>
      </c>
      <c r="O45" s="5" t="str">
        <f>+VLOOKUP(N45,'hoja 3'!B43:F871,2,0)</f>
        <v>OTROS PRODUCTOS MINERALES NO METÁLICOS</v>
      </c>
      <c r="P45" s="6">
        <f t="shared" si="8"/>
        <v>7184220</v>
      </c>
      <c r="Q45" s="6">
        <f t="shared" si="8"/>
        <v>7222020</v>
      </c>
      <c r="R45" s="6">
        <f t="shared" si="8"/>
        <v>59787.19</v>
      </c>
      <c r="S45" s="39" t="s">
        <v>1299</v>
      </c>
      <c r="T45" s="8" t="s">
        <v>1304</v>
      </c>
      <c r="U45" s="5" t="s">
        <v>34</v>
      </c>
      <c r="V45" s="5" t="s">
        <v>34</v>
      </c>
      <c r="W45" s="45" t="s">
        <v>1298</v>
      </c>
      <c r="X45" s="46" t="s">
        <v>33</v>
      </c>
    </row>
    <row r="46" spans="2:24" ht="100.5" customHeight="1" x14ac:dyDescent="0.25">
      <c r="B46" s="82">
        <v>2019</v>
      </c>
      <c r="C46" s="5" t="s">
        <v>1295</v>
      </c>
      <c r="D46" s="4">
        <f>+VLOOKUP(N46,'hoja 3'!B44:D872,3,0)</f>
        <v>2000</v>
      </c>
      <c r="E46" s="5" t="str">
        <f>+VLOOKUP(D46,'hoja 3'!$B$3:$C$831,2,0)</f>
        <v>MATERIALES Y SUMINISTROS</v>
      </c>
      <c r="F46" s="3">
        <f t="shared" si="9"/>
        <v>1117832401</v>
      </c>
      <c r="G46" s="3">
        <f t="shared" si="10"/>
        <v>1535575795.7099998</v>
      </c>
      <c r="H46" s="3">
        <f t="shared" si="11"/>
        <v>31466394.950000007</v>
      </c>
      <c r="I46" s="4">
        <f>+VLOOKUP(N46,'hoja 3'!$B$3:$F$831,4,0)</f>
        <v>2400</v>
      </c>
      <c r="J46" s="5" t="str">
        <f>+VLOOKUP(I46,'hoja 3'!B44:F872,2,0)</f>
        <v>MATERIALES Y ARTÍCULOS DE CONSTRUCCIÓN Y DE REPARACIÓN</v>
      </c>
      <c r="K46" s="3">
        <f t="shared" si="12"/>
        <v>49944686</v>
      </c>
      <c r="L46" s="3">
        <f t="shared" si="13"/>
        <v>81195031.859999999</v>
      </c>
      <c r="M46" s="3">
        <f t="shared" si="14"/>
        <v>1194492.71</v>
      </c>
      <c r="N46" s="4">
        <f t="shared" si="7"/>
        <v>2421</v>
      </c>
      <c r="O46" s="5" t="str">
        <f>+VLOOKUP(N46,'hoja 3'!B44:F872,2,0)</f>
        <v>CEMENTO Y PRODUCTOS DE CONCRETO</v>
      </c>
      <c r="P46" s="6">
        <f t="shared" si="8"/>
        <v>1099346</v>
      </c>
      <c r="Q46" s="6">
        <f t="shared" si="8"/>
        <v>1099346</v>
      </c>
      <c r="R46" s="6">
        <f t="shared" si="8"/>
        <v>54738.080000000002</v>
      </c>
      <c r="S46" s="39" t="s">
        <v>1299</v>
      </c>
      <c r="T46" s="8" t="s">
        <v>1304</v>
      </c>
      <c r="U46" s="5" t="s">
        <v>34</v>
      </c>
      <c r="V46" s="5" t="s">
        <v>34</v>
      </c>
      <c r="W46" s="45" t="s">
        <v>1298</v>
      </c>
      <c r="X46" s="46" t="s">
        <v>33</v>
      </c>
    </row>
    <row r="47" spans="2:24" ht="100.5" customHeight="1" x14ac:dyDescent="0.25">
      <c r="B47" s="82">
        <v>2019</v>
      </c>
      <c r="C47" s="5" t="s">
        <v>1295</v>
      </c>
      <c r="D47" s="4">
        <f>+VLOOKUP(N47,'hoja 3'!B45:D873,3,0)</f>
        <v>2000</v>
      </c>
      <c r="E47" s="5" t="str">
        <f>+VLOOKUP(D47,'hoja 3'!$B$3:$C$831,2,0)</f>
        <v>MATERIALES Y SUMINISTROS</v>
      </c>
      <c r="F47" s="3">
        <f t="shared" si="9"/>
        <v>1117832401</v>
      </c>
      <c r="G47" s="3">
        <f t="shared" si="10"/>
        <v>1535575795.7099998</v>
      </c>
      <c r="H47" s="3">
        <f t="shared" si="11"/>
        <v>31466394.950000007</v>
      </c>
      <c r="I47" s="4">
        <f>+VLOOKUP(N47,'hoja 3'!$B$3:$F$831,4,0)</f>
        <v>2400</v>
      </c>
      <c r="J47" s="5" t="str">
        <f>+VLOOKUP(I47,'hoja 3'!B45:F873,2,0)</f>
        <v>MATERIALES Y ARTÍCULOS DE CONSTRUCCIÓN Y DE REPARACIÓN</v>
      </c>
      <c r="K47" s="3">
        <f t="shared" si="12"/>
        <v>49944686</v>
      </c>
      <c r="L47" s="3">
        <f t="shared" si="13"/>
        <v>81195031.859999999</v>
      </c>
      <c r="M47" s="3">
        <f t="shared" si="14"/>
        <v>1194492.71</v>
      </c>
      <c r="N47" s="4">
        <f t="shared" si="7"/>
        <v>2431</v>
      </c>
      <c r="O47" s="5" t="str">
        <f>+VLOOKUP(N47,'hoja 3'!B45:F873,2,0)</f>
        <v>CAL, YESO Y PRODUCTOS DE YESO</v>
      </c>
      <c r="P47" s="6">
        <f t="shared" si="8"/>
        <v>398273</v>
      </c>
      <c r="Q47" s="6">
        <f t="shared" si="8"/>
        <v>398273</v>
      </c>
      <c r="R47" s="6">
        <f t="shared" si="8"/>
        <v>34684</v>
      </c>
      <c r="S47" s="39" t="s">
        <v>1299</v>
      </c>
      <c r="T47" s="8" t="s">
        <v>1304</v>
      </c>
      <c r="U47" s="5" t="s">
        <v>34</v>
      </c>
      <c r="V47" s="5" t="s">
        <v>34</v>
      </c>
      <c r="W47" s="45" t="s">
        <v>1298</v>
      </c>
      <c r="X47" s="46" t="s">
        <v>33</v>
      </c>
    </row>
    <row r="48" spans="2:24" ht="100.5" customHeight="1" x14ac:dyDescent="0.25">
      <c r="B48" s="82">
        <v>2019</v>
      </c>
      <c r="C48" s="5" t="s">
        <v>1295</v>
      </c>
      <c r="D48" s="4">
        <f>+VLOOKUP(N48,'hoja 3'!B46:D874,3,0)</f>
        <v>2000</v>
      </c>
      <c r="E48" s="5" t="str">
        <f>+VLOOKUP(D48,'hoja 3'!$B$3:$C$831,2,0)</f>
        <v>MATERIALES Y SUMINISTROS</v>
      </c>
      <c r="F48" s="3">
        <f t="shared" si="9"/>
        <v>1117832401</v>
      </c>
      <c r="G48" s="3">
        <f t="shared" si="10"/>
        <v>1535575795.7099998</v>
      </c>
      <c r="H48" s="3">
        <f t="shared" si="11"/>
        <v>31466394.950000007</v>
      </c>
      <c r="I48" s="4">
        <f>+VLOOKUP(N48,'hoja 3'!$B$3:$F$831,4,0)</f>
        <v>2400</v>
      </c>
      <c r="J48" s="5" t="str">
        <f>+VLOOKUP(I48,'hoja 3'!B46:F874,2,0)</f>
        <v>MATERIALES Y ARTÍCULOS DE CONSTRUCCIÓN Y DE REPARACIÓN</v>
      </c>
      <c r="K48" s="3">
        <f t="shared" si="12"/>
        <v>49944686</v>
      </c>
      <c r="L48" s="3">
        <f t="shared" si="13"/>
        <v>81195031.859999999</v>
      </c>
      <c r="M48" s="3">
        <f t="shared" si="14"/>
        <v>1194492.71</v>
      </c>
      <c r="N48" s="4">
        <f t="shared" si="7"/>
        <v>2441</v>
      </c>
      <c r="O48" s="5" t="str">
        <f>+VLOOKUP(N48,'hoja 3'!B46:F874,2,0)</f>
        <v>MADERA Y PRODUCTOS DE MADERA</v>
      </c>
      <c r="P48" s="6">
        <f t="shared" si="8"/>
        <v>437557</v>
      </c>
      <c r="Q48" s="6">
        <f t="shared" si="8"/>
        <v>542557</v>
      </c>
      <c r="R48" s="6">
        <f t="shared" si="8"/>
        <v>65415.54</v>
      </c>
      <c r="S48" s="39" t="s">
        <v>1299</v>
      </c>
      <c r="T48" s="8" t="s">
        <v>1304</v>
      </c>
      <c r="U48" s="5" t="s">
        <v>34</v>
      </c>
      <c r="V48" s="5" t="s">
        <v>34</v>
      </c>
      <c r="W48" s="45" t="s">
        <v>1298</v>
      </c>
      <c r="X48" s="46" t="s">
        <v>33</v>
      </c>
    </row>
    <row r="49" spans="2:24" ht="100.5" customHeight="1" x14ac:dyDescent="0.25">
      <c r="B49" s="82">
        <v>2019</v>
      </c>
      <c r="C49" s="5" t="s">
        <v>1295</v>
      </c>
      <c r="D49" s="4">
        <f>+VLOOKUP(N49,'hoja 3'!B47:D875,3,0)</f>
        <v>2000</v>
      </c>
      <c r="E49" s="5" t="str">
        <f>+VLOOKUP(D49,'hoja 3'!$B$3:$C$831,2,0)</f>
        <v>MATERIALES Y SUMINISTROS</v>
      </c>
      <c r="F49" s="3">
        <f t="shared" si="9"/>
        <v>1117832401</v>
      </c>
      <c r="G49" s="3">
        <f t="shared" si="10"/>
        <v>1535575795.7099998</v>
      </c>
      <c r="H49" s="3">
        <f t="shared" si="11"/>
        <v>31466394.950000007</v>
      </c>
      <c r="I49" s="4">
        <f>+VLOOKUP(N49,'hoja 3'!$B$3:$F$831,4,0)</f>
        <v>2400</v>
      </c>
      <c r="J49" s="5" t="str">
        <f>+VLOOKUP(I49,'hoja 3'!B47:F875,2,0)</f>
        <v>MATERIALES Y ARTÍCULOS DE CONSTRUCCIÓN Y DE REPARACIÓN</v>
      </c>
      <c r="K49" s="3">
        <f t="shared" si="12"/>
        <v>49944686</v>
      </c>
      <c r="L49" s="3">
        <f t="shared" si="13"/>
        <v>81195031.859999999</v>
      </c>
      <c r="M49" s="3">
        <f t="shared" si="14"/>
        <v>1194492.71</v>
      </c>
      <c r="N49" s="4">
        <f t="shared" si="7"/>
        <v>2451</v>
      </c>
      <c r="O49" s="5" t="str">
        <f>+VLOOKUP(N49,'hoja 3'!B47:F875,2,0)</f>
        <v>VIDRIO Y PRODUCTOS DE VIDRIO</v>
      </c>
      <c r="P49" s="6">
        <f t="shared" si="8"/>
        <v>232176</v>
      </c>
      <c r="Q49" s="6">
        <f t="shared" si="8"/>
        <v>232176</v>
      </c>
      <c r="R49" s="6">
        <f t="shared" si="8"/>
        <v>15439.6</v>
      </c>
      <c r="S49" s="39" t="s">
        <v>1299</v>
      </c>
      <c r="T49" s="8" t="s">
        <v>1304</v>
      </c>
      <c r="U49" s="5" t="s">
        <v>34</v>
      </c>
      <c r="V49" s="5" t="s">
        <v>34</v>
      </c>
      <c r="W49" s="45" t="s">
        <v>1298</v>
      </c>
      <c r="X49" s="46" t="s">
        <v>33</v>
      </c>
    </row>
    <row r="50" spans="2:24" ht="100.5" customHeight="1" x14ac:dyDescent="0.25">
      <c r="B50" s="82">
        <v>2019</v>
      </c>
      <c r="C50" s="5" t="s">
        <v>1295</v>
      </c>
      <c r="D50" s="4">
        <f>+VLOOKUP(N50,'hoja 3'!B48:D876,3,0)</f>
        <v>2000</v>
      </c>
      <c r="E50" s="5" t="str">
        <f>+VLOOKUP(D50,'hoja 3'!$B$3:$C$831,2,0)</f>
        <v>MATERIALES Y SUMINISTROS</v>
      </c>
      <c r="F50" s="3">
        <f t="shared" si="9"/>
        <v>1117832401</v>
      </c>
      <c r="G50" s="3">
        <f t="shared" si="10"/>
        <v>1535575795.7099998</v>
      </c>
      <c r="H50" s="3">
        <f t="shared" si="11"/>
        <v>31466394.950000007</v>
      </c>
      <c r="I50" s="4">
        <f>+VLOOKUP(N50,'hoja 3'!$B$3:$F$831,4,0)</f>
        <v>2400</v>
      </c>
      <c r="J50" s="5" t="str">
        <f>+VLOOKUP(I50,'hoja 3'!B48:F876,2,0)</f>
        <v>MATERIALES Y ARTÍCULOS DE CONSTRUCCIÓN Y DE REPARACIÓN</v>
      </c>
      <c r="K50" s="3">
        <f t="shared" si="12"/>
        <v>49944686</v>
      </c>
      <c r="L50" s="3">
        <f t="shared" si="13"/>
        <v>81195031.859999999</v>
      </c>
      <c r="M50" s="3">
        <f t="shared" si="14"/>
        <v>1194492.71</v>
      </c>
      <c r="N50" s="4">
        <f t="shared" si="7"/>
        <v>2461</v>
      </c>
      <c r="O50" s="5" t="str">
        <f>+VLOOKUP(N50,'hoja 3'!B48:F876,2,0)</f>
        <v>MATERIAL ELÉCTRICO Y ELECTRÓNICO</v>
      </c>
      <c r="P50" s="6">
        <f t="shared" si="8"/>
        <v>15797150</v>
      </c>
      <c r="Q50" s="6">
        <f t="shared" si="8"/>
        <v>41447340.759999998</v>
      </c>
      <c r="R50" s="6">
        <f t="shared" si="8"/>
        <v>281871.01</v>
      </c>
      <c r="S50" s="39" t="s">
        <v>1299</v>
      </c>
      <c r="T50" s="8" t="s">
        <v>1304</v>
      </c>
      <c r="U50" s="5" t="s">
        <v>34</v>
      </c>
      <c r="V50" s="5" t="s">
        <v>34</v>
      </c>
      <c r="W50" s="45" t="s">
        <v>1298</v>
      </c>
      <c r="X50" s="46" t="s">
        <v>33</v>
      </c>
    </row>
    <row r="51" spans="2:24" ht="100.5" customHeight="1" x14ac:dyDescent="0.25">
      <c r="B51" s="82">
        <v>2019</v>
      </c>
      <c r="C51" s="5" t="s">
        <v>1295</v>
      </c>
      <c r="D51" s="4">
        <f>+VLOOKUP(N51,'hoja 3'!B49:D877,3,0)</f>
        <v>2000</v>
      </c>
      <c r="E51" s="5" t="str">
        <f>+VLOOKUP(D51,'hoja 3'!$B$3:$C$831,2,0)</f>
        <v>MATERIALES Y SUMINISTROS</v>
      </c>
      <c r="F51" s="3">
        <f t="shared" si="9"/>
        <v>1117832401</v>
      </c>
      <c r="G51" s="3">
        <f t="shared" si="10"/>
        <v>1535575795.7099998</v>
      </c>
      <c r="H51" s="3">
        <f t="shared" si="11"/>
        <v>31466394.950000007</v>
      </c>
      <c r="I51" s="4">
        <f>+VLOOKUP(N51,'hoja 3'!$B$3:$F$831,4,0)</f>
        <v>2400</v>
      </c>
      <c r="J51" s="5" t="str">
        <f>+VLOOKUP(I51,'hoja 3'!B49:F877,2,0)</f>
        <v>MATERIALES Y ARTÍCULOS DE CONSTRUCCIÓN Y DE REPARACIÓN</v>
      </c>
      <c r="K51" s="3">
        <f t="shared" si="12"/>
        <v>49944686</v>
      </c>
      <c r="L51" s="3">
        <f t="shared" si="13"/>
        <v>81195031.859999999</v>
      </c>
      <c r="M51" s="3">
        <f t="shared" si="14"/>
        <v>1194492.71</v>
      </c>
      <c r="N51" s="4">
        <f t="shared" si="7"/>
        <v>2471</v>
      </c>
      <c r="O51" s="5" t="str">
        <f>+VLOOKUP(N51,'hoja 3'!B49:F877,2,0)</f>
        <v>ARTÍCULOS METÁLICOS PARA LA CONSTRUCCIÓN</v>
      </c>
      <c r="P51" s="6">
        <f t="shared" si="8"/>
        <v>5738967</v>
      </c>
      <c r="Q51" s="6">
        <f t="shared" si="8"/>
        <v>6609620.5</v>
      </c>
      <c r="R51" s="6">
        <f t="shared" si="8"/>
        <v>113014.83999999998</v>
      </c>
      <c r="S51" s="39" t="s">
        <v>1299</v>
      </c>
      <c r="T51" s="8" t="s">
        <v>1304</v>
      </c>
      <c r="U51" s="5" t="s">
        <v>34</v>
      </c>
      <c r="V51" s="5" t="s">
        <v>34</v>
      </c>
      <c r="W51" s="45" t="s">
        <v>1298</v>
      </c>
      <c r="X51" s="46" t="s">
        <v>33</v>
      </c>
    </row>
    <row r="52" spans="2:24" ht="100.5" customHeight="1" x14ac:dyDescent="0.25">
      <c r="B52" s="82">
        <v>2019</v>
      </c>
      <c r="C52" s="5" t="s">
        <v>1295</v>
      </c>
      <c r="D52" s="4">
        <f>+VLOOKUP(N52,'hoja 3'!B50:D878,3,0)</f>
        <v>2000</v>
      </c>
      <c r="E52" s="5" t="str">
        <f>+VLOOKUP(D52,'hoja 3'!$B$3:$C$831,2,0)</f>
        <v>MATERIALES Y SUMINISTROS</v>
      </c>
      <c r="F52" s="3">
        <f t="shared" si="9"/>
        <v>1117832401</v>
      </c>
      <c r="G52" s="3">
        <f t="shared" si="10"/>
        <v>1535575795.7099998</v>
      </c>
      <c r="H52" s="3">
        <f t="shared" si="11"/>
        <v>31466394.950000007</v>
      </c>
      <c r="I52" s="4">
        <f>+VLOOKUP(N52,'hoja 3'!$B$3:$F$831,4,0)</f>
        <v>2400</v>
      </c>
      <c r="J52" s="5" t="str">
        <f>+VLOOKUP(I52,'hoja 3'!B50:F878,2,0)</f>
        <v>MATERIALES Y ARTÍCULOS DE CONSTRUCCIÓN Y DE REPARACIÓN</v>
      </c>
      <c r="K52" s="3">
        <f t="shared" si="12"/>
        <v>49944686</v>
      </c>
      <c r="L52" s="3">
        <f t="shared" si="13"/>
        <v>81195031.859999999</v>
      </c>
      <c r="M52" s="3">
        <f t="shared" si="14"/>
        <v>1194492.71</v>
      </c>
      <c r="N52" s="4">
        <f t="shared" si="7"/>
        <v>2481</v>
      </c>
      <c r="O52" s="5" t="str">
        <f>+VLOOKUP(N52,'hoja 3'!B50:F878,2,0)</f>
        <v>MATERIALES COMPLEMENTARIOS</v>
      </c>
      <c r="P52" s="6">
        <f t="shared" si="8"/>
        <v>1160741</v>
      </c>
      <c r="Q52" s="6">
        <f t="shared" si="8"/>
        <v>1506901</v>
      </c>
      <c r="R52" s="6">
        <f t="shared" si="8"/>
        <v>172859.72</v>
      </c>
      <c r="S52" s="39" t="s">
        <v>1299</v>
      </c>
      <c r="T52" s="8" t="s">
        <v>1304</v>
      </c>
      <c r="U52" s="5" t="s">
        <v>34</v>
      </c>
      <c r="V52" s="5" t="s">
        <v>34</v>
      </c>
      <c r="W52" s="45" t="s">
        <v>1298</v>
      </c>
      <c r="X52" s="46" t="s">
        <v>33</v>
      </c>
    </row>
    <row r="53" spans="2:24" ht="100.5" customHeight="1" x14ac:dyDescent="0.25">
      <c r="B53" s="82">
        <v>2019</v>
      </c>
      <c r="C53" s="5" t="s">
        <v>1295</v>
      </c>
      <c r="D53" s="4">
        <f>+VLOOKUP(N53,'hoja 3'!B51:D879,3,0)</f>
        <v>2000</v>
      </c>
      <c r="E53" s="5" t="str">
        <f>+VLOOKUP(D53,'hoja 3'!$B$3:$C$831,2,0)</f>
        <v>MATERIALES Y SUMINISTROS</v>
      </c>
      <c r="F53" s="3">
        <f t="shared" si="9"/>
        <v>1117832401</v>
      </c>
      <c r="G53" s="3">
        <f t="shared" si="10"/>
        <v>1535575795.7099998</v>
      </c>
      <c r="H53" s="3">
        <f t="shared" si="11"/>
        <v>31466394.950000007</v>
      </c>
      <c r="I53" s="4">
        <f>+VLOOKUP(N53,'hoja 3'!$B$3:$F$831,4,0)</f>
        <v>2400</v>
      </c>
      <c r="J53" s="5" t="str">
        <f>+VLOOKUP(I53,'hoja 3'!B51:F879,2,0)</f>
        <v>MATERIALES Y ARTÍCULOS DE CONSTRUCCIÓN Y DE REPARACIÓN</v>
      </c>
      <c r="K53" s="3">
        <f t="shared" si="12"/>
        <v>49944686</v>
      </c>
      <c r="L53" s="3">
        <f t="shared" si="13"/>
        <v>81195031.859999999</v>
      </c>
      <c r="M53" s="3">
        <f t="shared" si="14"/>
        <v>1194492.71</v>
      </c>
      <c r="N53" s="4">
        <f t="shared" si="7"/>
        <v>2491</v>
      </c>
      <c r="O53" s="5" t="str">
        <f>+VLOOKUP(N53,'hoja 3'!B51:F879,2,0)</f>
        <v>OTROS MATERIALES Y ARTÍCULOS DE CONSTRUCCIÓN Y REPARACIÓN</v>
      </c>
      <c r="P53" s="6">
        <f t="shared" si="8"/>
        <v>17896256</v>
      </c>
      <c r="Q53" s="6">
        <f t="shared" si="8"/>
        <v>22136797.600000001</v>
      </c>
      <c r="R53" s="6">
        <f t="shared" si="8"/>
        <v>396682.73000000004</v>
      </c>
      <c r="S53" s="39" t="s">
        <v>1299</v>
      </c>
      <c r="T53" s="8" t="s">
        <v>1304</v>
      </c>
      <c r="U53" s="5" t="s">
        <v>34</v>
      </c>
      <c r="V53" s="5" t="s">
        <v>34</v>
      </c>
      <c r="W53" s="45" t="s">
        <v>1298</v>
      </c>
      <c r="X53" s="46" t="s">
        <v>33</v>
      </c>
    </row>
    <row r="54" spans="2:24" ht="100.5" customHeight="1" x14ac:dyDescent="0.25">
      <c r="B54" s="82">
        <v>2019</v>
      </c>
      <c r="C54" s="5" t="s">
        <v>1295</v>
      </c>
      <c r="D54" s="4">
        <f>+VLOOKUP(N54,'hoja 3'!B52:D880,3,0)</f>
        <v>2000</v>
      </c>
      <c r="E54" s="5" t="str">
        <f>+VLOOKUP(D54,'hoja 3'!$B$3:$C$831,2,0)</f>
        <v>MATERIALES Y SUMINISTROS</v>
      </c>
      <c r="F54" s="3">
        <f t="shared" si="9"/>
        <v>1117832401</v>
      </c>
      <c r="G54" s="3">
        <f t="shared" si="10"/>
        <v>1535575795.7099998</v>
      </c>
      <c r="H54" s="3">
        <f t="shared" si="11"/>
        <v>31466394.950000007</v>
      </c>
      <c r="I54" s="4">
        <f>+VLOOKUP(N54,'hoja 3'!$B$3:$F$831,4,0)</f>
        <v>2500</v>
      </c>
      <c r="J54" s="5" t="str">
        <f>+VLOOKUP(I54,'hoja 3'!B52:F880,2,0)</f>
        <v xml:space="preserve">PRODUCTOS QUÍMICOS, FARMACEÚTICOS Y DE LABORATORIO </v>
      </c>
      <c r="K54" s="3">
        <f t="shared" si="12"/>
        <v>3859447</v>
      </c>
      <c r="L54" s="3">
        <f t="shared" si="13"/>
        <v>14664550.27</v>
      </c>
      <c r="M54" s="3">
        <f t="shared" si="14"/>
        <v>224680.11</v>
      </c>
      <c r="N54" s="4">
        <f t="shared" si="7"/>
        <v>2511</v>
      </c>
      <c r="O54" s="5" t="str">
        <f>+VLOOKUP(N54,'hoja 3'!B52:F880,2,0)</f>
        <v>PRODUCTOS QUÍMICOS BÁSICOS</v>
      </c>
      <c r="P54" s="6">
        <f t="shared" si="8"/>
        <v>299544</v>
      </c>
      <c r="Q54" s="6">
        <f t="shared" si="8"/>
        <v>291886</v>
      </c>
      <c r="R54" s="6">
        <f t="shared" si="8"/>
        <v>29172</v>
      </c>
      <c r="S54" s="39" t="s">
        <v>1299</v>
      </c>
      <c r="T54" s="8" t="s">
        <v>1304</v>
      </c>
      <c r="U54" s="5" t="s">
        <v>34</v>
      </c>
      <c r="V54" s="5" t="s">
        <v>34</v>
      </c>
      <c r="W54" s="45" t="s">
        <v>1298</v>
      </c>
      <c r="X54" s="46" t="s">
        <v>33</v>
      </c>
    </row>
    <row r="55" spans="2:24" ht="100.5" customHeight="1" x14ac:dyDescent="0.25">
      <c r="B55" s="82">
        <v>2019</v>
      </c>
      <c r="C55" s="5" t="s">
        <v>1295</v>
      </c>
      <c r="D55" s="4">
        <f>+VLOOKUP(N55,'hoja 3'!B53:D881,3,0)</f>
        <v>2000</v>
      </c>
      <c r="E55" s="5" t="str">
        <f>+VLOOKUP(D55,'hoja 3'!$B$3:$C$831,2,0)</f>
        <v>MATERIALES Y SUMINISTROS</v>
      </c>
      <c r="F55" s="3">
        <f t="shared" si="9"/>
        <v>1117832401</v>
      </c>
      <c r="G55" s="3">
        <f t="shared" si="10"/>
        <v>1535575795.7099998</v>
      </c>
      <c r="H55" s="3">
        <f t="shared" si="11"/>
        <v>31466394.950000007</v>
      </c>
      <c r="I55" s="4">
        <f>+VLOOKUP(N55,'hoja 3'!$B$3:$F$831,4,0)</f>
        <v>2500</v>
      </c>
      <c r="J55" s="5" t="str">
        <f>+VLOOKUP(I55,'hoja 3'!B53:F881,2,0)</f>
        <v xml:space="preserve">PRODUCTOS QUÍMICOS, FARMACEÚTICOS Y DE LABORATORIO </v>
      </c>
      <c r="K55" s="3">
        <f t="shared" si="12"/>
        <v>3859447</v>
      </c>
      <c r="L55" s="3">
        <f t="shared" si="13"/>
        <v>14664550.27</v>
      </c>
      <c r="M55" s="3">
        <f t="shared" si="14"/>
        <v>224680.11</v>
      </c>
      <c r="N55" s="4">
        <f t="shared" si="7"/>
        <v>2551</v>
      </c>
      <c r="O55" s="5" t="str">
        <f>+VLOOKUP(N55,'hoja 3'!B53:F881,2,0)</f>
        <v>MATERIALES, ACCESORIOS Y SUMINISTROS DE LABORATORIO</v>
      </c>
      <c r="P55" s="6">
        <f t="shared" si="8"/>
        <v>1112986</v>
      </c>
      <c r="Q55" s="6">
        <f t="shared" si="8"/>
        <v>1112986</v>
      </c>
      <c r="R55" s="6">
        <f t="shared" si="8"/>
        <v>8114.49</v>
      </c>
      <c r="S55" s="39" t="s">
        <v>1299</v>
      </c>
      <c r="T55" s="8" t="s">
        <v>1304</v>
      </c>
      <c r="U55" s="5" t="s">
        <v>34</v>
      </c>
      <c r="V55" s="5" t="s">
        <v>34</v>
      </c>
      <c r="W55" s="45" t="s">
        <v>1298</v>
      </c>
      <c r="X55" s="46" t="s">
        <v>33</v>
      </c>
    </row>
    <row r="56" spans="2:24" ht="100.5" customHeight="1" x14ac:dyDescent="0.25">
      <c r="B56" s="82">
        <v>2019</v>
      </c>
      <c r="C56" s="5" t="s">
        <v>1295</v>
      </c>
      <c r="D56" s="4">
        <f>+VLOOKUP(N56,'hoja 3'!B54:D882,3,0)</f>
        <v>2000</v>
      </c>
      <c r="E56" s="5" t="str">
        <f>+VLOOKUP(D56,'hoja 3'!$B$3:$C$831,2,0)</f>
        <v>MATERIALES Y SUMINISTROS</v>
      </c>
      <c r="F56" s="3">
        <f t="shared" si="9"/>
        <v>1117832401</v>
      </c>
      <c r="G56" s="3">
        <f t="shared" si="10"/>
        <v>1535575795.7099998</v>
      </c>
      <c r="H56" s="3">
        <f t="shared" si="11"/>
        <v>31466394.950000007</v>
      </c>
      <c r="I56" s="4">
        <f>+VLOOKUP(N56,'hoja 3'!$B$3:$F$831,4,0)</f>
        <v>2500</v>
      </c>
      <c r="J56" s="5" t="str">
        <f>+VLOOKUP(I56,'hoja 3'!B54:F882,2,0)</f>
        <v xml:space="preserve">PRODUCTOS QUÍMICOS, FARMACEÚTICOS Y DE LABORATORIO </v>
      </c>
      <c r="K56" s="3">
        <f t="shared" si="12"/>
        <v>3859447</v>
      </c>
      <c r="L56" s="3">
        <f t="shared" si="13"/>
        <v>14664550.27</v>
      </c>
      <c r="M56" s="3">
        <f t="shared" si="14"/>
        <v>224680.11</v>
      </c>
      <c r="N56" s="4">
        <f t="shared" si="7"/>
        <v>2561</v>
      </c>
      <c r="O56" s="5" t="str">
        <f>+VLOOKUP(N56,'hoja 3'!B54:F882,2,0)</f>
        <v>FIBRAS SINTÉTICAS, HULES, PLÁSTICOS Y DERIVADOS</v>
      </c>
      <c r="P56" s="6">
        <f t="shared" si="8"/>
        <v>2347976</v>
      </c>
      <c r="Q56" s="6">
        <f t="shared" si="8"/>
        <v>2323675.27</v>
      </c>
      <c r="R56" s="6">
        <f t="shared" si="8"/>
        <v>158355.93</v>
      </c>
      <c r="S56" s="39" t="s">
        <v>1299</v>
      </c>
      <c r="T56" s="8" t="s">
        <v>1304</v>
      </c>
      <c r="U56" s="5" t="s">
        <v>34</v>
      </c>
      <c r="V56" s="5" t="s">
        <v>34</v>
      </c>
      <c r="W56" s="45" t="s">
        <v>1298</v>
      </c>
      <c r="X56" s="46" t="s">
        <v>33</v>
      </c>
    </row>
    <row r="57" spans="2:24" ht="100.5" customHeight="1" x14ac:dyDescent="0.25">
      <c r="B57" s="82">
        <v>2019</v>
      </c>
      <c r="C57" s="5" t="s">
        <v>1295</v>
      </c>
      <c r="D57" s="4">
        <f>+VLOOKUP(N57,'hoja 3'!B55:D883,3,0)</f>
        <v>2000</v>
      </c>
      <c r="E57" s="5" t="str">
        <f>+VLOOKUP(D57,'hoja 3'!$B$3:$C$831,2,0)</f>
        <v>MATERIALES Y SUMINISTROS</v>
      </c>
      <c r="F57" s="3">
        <f t="shared" si="9"/>
        <v>1117832401</v>
      </c>
      <c r="G57" s="3">
        <f t="shared" si="10"/>
        <v>1535575795.7099998</v>
      </c>
      <c r="H57" s="3">
        <f t="shared" si="11"/>
        <v>31466394.950000007</v>
      </c>
      <c r="I57" s="4">
        <f>+VLOOKUP(N57,'hoja 3'!$B$3:$F$831,4,0)</f>
        <v>2500</v>
      </c>
      <c r="J57" s="5" t="str">
        <f>+VLOOKUP(I57,'hoja 3'!B55:F883,2,0)</f>
        <v xml:space="preserve">PRODUCTOS QUÍMICOS, FARMACEÚTICOS Y DE LABORATORIO </v>
      </c>
      <c r="K57" s="3">
        <f t="shared" si="12"/>
        <v>3859447</v>
      </c>
      <c r="L57" s="3">
        <f t="shared" si="13"/>
        <v>14664550.27</v>
      </c>
      <c r="M57" s="3">
        <f t="shared" si="14"/>
        <v>224680.11</v>
      </c>
      <c r="N57" s="4">
        <f t="shared" si="7"/>
        <v>2591</v>
      </c>
      <c r="O57" s="5" t="str">
        <f>+VLOOKUP(N57,'hoja 3'!B55:F883,2,0)</f>
        <v>OTROS PRODUCTOS QUÍMICOS</v>
      </c>
      <c r="P57" s="6">
        <f t="shared" si="8"/>
        <v>98941</v>
      </c>
      <c r="Q57" s="6">
        <f t="shared" si="8"/>
        <v>10936003</v>
      </c>
      <c r="R57" s="6">
        <f t="shared" si="8"/>
        <v>29037.69</v>
      </c>
      <c r="S57" s="39" t="s">
        <v>1299</v>
      </c>
      <c r="T57" s="8" t="s">
        <v>1304</v>
      </c>
      <c r="U57" s="5" t="s">
        <v>34</v>
      </c>
      <c r="V57" s="5" t="s">
        <v>34</v>
      </c>
      <c r="W57" s="45" t="s">
        <v>1298</v>
      </c>
      <c r="X57" s="46" t="s">
        <v>33</v>
      </c>
    </row>
    <row r="58" spans="2:24" ht="100.5" customHeight="1" x14ac:dyDescent="0.25">
      <c r="B58" s="82">
        <v>2019</v>
      </c>
      <c r="C58" s="5" t="s">
        <v>1295</v>
      </c>
      <c r="D58" s="4">
        <f>+VLOOKUP(N58,'hoja 3'!B56:D884,3,0)</f>
        <v>2000</v>
      </c>
      <c r="E58" s="5" t="str">
        <f>+VLOOKUP(D58,'hoja 3'!$B$3:$C$831,2,0)</f>
        <v>MATERIALES Y SUMINISTROS</v>
      </c>
      <c r="F58" s="3">
        <f t="shared" si="9"/>
        <v>1117832401</v>
      </c>
      <c r="G58" s="3">
        <f t="shared" si="10"/>
        <v>1535575795.7099998</v>
      </c>
      <c r="H58" s="3">
        <f t="shared" si="11"/>
        <v>31466394.950000007</v>
      </c>
      <c r="I58" s="4">
        <f>+VLOOKUP(N58,'hoja 3'!$B$3:$F$831,4,0)</f>
        <v>2600</v>
      </c>
      <c r="J58" s="5" t="str">
        <f>+VLOOKUP(I58,'hoja 3'!B56:F884,2,0)</f>
        <v>COMBUSTIBLES, LUBRICANTES Y ADITIVOS</v>
      </c>
      <c r="K58" s="3">
        <f t="shared" si="12"/>
        <v>103265328</v>
      </c>
      <c r="L58" s="3">
        <f t="shared" si="13"/>
        <v>128971933.51000001</v>
      </c>
      <c r="M58" s="3">
        <f t="shared" si="14"/>
        <v>6348429.46</v>
      </c>
      <c r="N58" s="4">
        <f t="shared" si="7"/>
        <v>2611</v>
      </c>
      <c r="O58" s="5" t="str">
        <f>+VLOOKUP(N58,'hoja 3'!B56:F884,2,0)</f>
        <v>COMBUSTIBLES, LUBRICANTES Y ADITIVOS</v>
      </c>
      <c r="P58" s="6">
        <f t="shared" si="8"/>
        <v>103265328</v>
      </c>
      <c r="Q58" s="6">
        <f t="shared" si="8"/>
        <v>128971933.51000001</v>
      </c>
      <c r="R58" s="6">
        <f t="shared" si="8"/>
        <v>6348429.46</v>
      </c>
      <c r="S58" s="39" t="s">
        <v>1299</v>
      </c>
      <c r="T58" s="8" t="s">
        <v>1304</v>
      </c>
      <c r="U58" s="5" t="s">
        <v>34</v>
      </c>
      <c r="V58" s="5" t="s">
        <v>34</v>
      </c>
      <c r="W58" s="45" t="s">
        <v>1298</v>
      </c>
      <c r="X58" s="46" t="s">
        <v>33</v>
      </c>
    </row>
    <row r="59" spans="2:24" ht="100.5" customHeight="1" x14ac:dyDescent="0.25">
      <c r="B59" s="82">
        <v>2019</v>
      </c>
      <c r="C59" s="5" t="s">
        <v>1295</v>
      </c>
      <c r="D59" s="4">
        <f>+VLOOKUP(N59,'hoja 3'!B57:D885,3,0)</f>
        <v>2000</v>
      </c>
      <c r="E59" s="5" t="str">
        <f>+VLOOKUP(D59,'hoja 3'!$B$3:$C$831,2,0)</f>
        <v>MATERIALES Y SUMINISTROS</v>
      </c>
      <c r="F59" s="3">
        <f t="shared" si="9"/>
        <v>1117832401</v>
      </c>
      <c r="G59" s="3">
        <f t="shared" si="10"/>
        <v>1535575795.7099998</v>
      </c>
      <c r="H59" s="3">
        <f t="shared" si="11"/>
        <v>31466394.950000007</v>
      </c>
      <c r="I59" s="4">
        <f>+VLOOKUP(N59,'hoja 3'!$B$3:$F$831,4,0)</f>
        <v>2700</v>
      </c>
      <c r="J59" s="5" t="str">
        <f>+VLOOKUP(I59,'hoja 3'!B57:F885,2,0)</f>
        <v>VESTUARIO, BLANCOS, PRENDAS DE PROTECCIÓN Y ARTÍCULOS DEPORTIVOS</v>
      </c>
      <c r="K59" s="3">
        <f t="shared" si="12"/>
        <v>347822678</v>
      </c>
      <c r="L59" s="3">
        <f t="shared" si="13"/>
        <v>179561033</v>
      </c>
      <c r="M59" s="3">
        <f t="shared" si="14"/>
        <v>180865.78</v>
      </c>
      <c r="N59" s="4">
        <f t="shared" si="7"/>
        <v>2711</v>
      </c>
      <c r="O59" s="5" t="str">
        <f>+VLOOKUP(N59,'hoja 3'!B57:F885,2,0)</f>
        <v>VESTUARIO Y UNIFORMES</v>
      </c>
      <c r="P59" s="6">
        <f t="shared" si="8"/>
        <v>309382156</v>
      </c>
      <c r="Q59" s="6">
        <f t="shared" si="8"/>
        <v>156251950</v>
      </c>
      <c r="R59" s="6">
        <f t="shared" si="8"/>
        <v>177965.78</v>
      </c>
      <c r="S59" s="39" t="s">
        <v>1299</v>
      </c>
      <c r="T59" s="8" t="s">
        <v>1304</v>
      </c>
      <c r="U59" s="5" t="s">
        <v>34</v>
      </c>
      <c r="V59" s="5" t="s">
        <v>34</v>
      </c>
      <c r="W59" s="45" t="s">
        <v>1298</v>
      </c>
      <c r="X59" s="46" t="s">
        <v>33</v>
      </c>
    </row>
    <row r="60" spans="2:24" ht="100.5" customHeight="1" x14ac:dyDescent="0.25">
      <c r="B60" s="82">
        <v>2019</v>
      </c>
      <c r="C60" s="5" t="s">
        <v>1295</v>
      </c>
      <c r="D60" s="4">
        <f>+VLOOKUP(N60,'hoja 3'!B58:D886,3,0)</f>
        <v>2000</v>
      </c>
      <c r="E60" s="5" t="str">
        <f>+VLOOKUP(D60,'hoja 3'!$B$3:$C$831,2,0)</f>
        <v>MATERIALES Y SUMINISTROS</v>
      </c>
      <c r="F60" s="3">
        <f t="shared" si="9"/>
        <v>1117832401</v>
      </c>
      <c r="G60" s="3">
        <f t="shared" si="10"/>
        <v>1535575795.7099998</v>
      </c>
      <c r="H60" s="3">
        <f t="shared" si="11"/>
        <v>31466394.950000007</v>
      </c>
      <c r="I60" s="4">
        <f>+VLOOKUP(N60,'hoja 3'!$B$3:$F$831,4,0)</f>
        <v>2700</v>
      </c>
      <c r="J60" s="5" t="str">
        <f>+VLOOKUP(I60,'hoja 3'!B58:F886,2,0)</f>
        <v>VESTUARIO, BLANCOS, PRENDAS DE PROTECCIÓN Y ARTÍCULOS DEPORTIVOS</v>
      </c>
      <c r="K60" s="3">
        <f t="shared" si="12"/>
        <v>347822678</v>
      </c>
      <c r="L60" s="3">
        <f t="shared" si="13"/>
        <v>179561033</v>
      </c>
      <c r="M60" s="3">
        <f t="shared" si="14"/>
        <v>180865.78</v>
      </c>
      <c r="N60" s="4">
        <f t="shared" si="7"/>
        <v>2721</v>
      </c>
      <c r="O60" s="5" t="str">
        <f>+VLOOKUP(N60,'hoja 3'!B58:F886,2,0)</f>
        <v>PRENDAS DE SEGURIDAD Y PROTECCIÓN PERSONAL</v>
      </c>
      <c r="P60" s="6">
        <f t="shared" si="8"/>
        <v>38440522</v>
      </c>
      <c r="Q60" s="6">
        <f t="shared" si="8"/>
        <v>23309083</v>
      </c>
      <c r="R60" s="6">
        <f t="shared" si="8"/>
        <v>2900</v>
      </c>
      <c r="S60" s="39" t="s">
        <v>1299</v>
      </c>
      <c r="T60" s="8" t="s">
        <v>1304</v>
      </c>
      <c r="U60" s="5" t="s">
        <v>34</v>
      </c>
      <c r="V60" s="5" t="s">
        <v>34</v>
      </c>
      <c r="W60" s="45" t="s">
        <v>1298</v>
      </c>
      <c r="X60" s="46" t="s">
        <v>33</v>
      </c>
    </row>
    <row r="61" spans="2:24" ht="100.5" customHeight="1" x14ac:dyDescent="0.25">
      <c r="B61" s="82">
        <v>2019</v>
      </c>
      <c r="C61" s="5" t="s">
        <v>1295</v>
      </c>
      <c r="D61" s="4">
        <f>+VLOOKUP(N61,'hoja 3'!B59:D887,3,0)</f>
        <v>2000</v>
      </c>
      <c r="E61" s="5" t="str">
        <f>+VLOOKUP(D61,'hoja 3'!$B$3:$C$831,2,0)</f>
        <v>MATERIALES Y SUMINISTROS</v>
      </c>
      <c r="F61" s="3">
        <f t="shared" si="9"/>
        <v>1117832401</v>
      </c>
      <c r="G61" s="3">
        <f t="shared" si="10"/>
        <v>1535575795.7099998</v>
      </c>
      <c r="H61" s="3">
        <f t="shared" si="11"/>
        <v>31466394.950000007</v>
      </c>
      <c r="I61" s="4">
        <f>+VLOOKUP(N61,'hoja 3'!$B$3:$F$831,4,0)</f>
        <v>2900</v>
      </c>
      <c r="J61" s="5" t="str">
        <f>+VLOOKUP(I61,'hoja 3'!B59:F887,2,0)</f>
        <v>HERRAMIENTAS, REFACCIONES Y ACCESORIOS MENORES</v>
      </c>
      <c r="K61" s="3">
        <f t="shared" si="12"/>
        <v>557878969</v>
      </c>
      <c r="L61" s="3">
        <f t="shared" si="13"/>
        <v>997862581.88</v>
      </c>
      <c r="M61" s="3">
        <f t="shared" si="14"/>
        <v>3086898.73</v>
      </c>
      <c r="N61" s="4">
        <f t="shared" si="7"/>
        <v>2911</v>
      </c>
      <c r="O61" s="5" t="str">
        <f>+VLOOKUP(N61,'hoja 3'!B59:F887,2,0)</f>
        <v>HERRAMIENTAS MENORES</v>
      </c>
      <c r="P61" s="6">
        <f t="shared" si="8"/>
        <v>9566386</v>
      </c>
      <c r="Q61" s="6">
        <f t="shared" si="8"/>
        <v>22335950.960000001</v>
      </c>
      <c r="R61" s="6">
        <f t="shared" si="8"/>
        <v>252399.78</v>
      </c>
      <c r="S61" s="39" t="s">
        <v>1299</v>
      </c>
      <c r="T61" s="8" t="s">
        <v>1304</v>
      </c>
      <c r="U61" s="5" t="s">
        <v>34</v>
      </c>
      <c r="V61" s="5" t="s">
        <v>34</v>
      </c>
      <c r="W61" s="45" t="s">
        <v>1298</v>
      </c>
      <c r="X61" s="46" t="s">
        <v>33</v>
      </c>
    </row>
    <row r="62" spans="2:24" ht="100.5" customHeight="1" x14ac:dyDescent="0.25">
      <c r="B62" s="82">
        <v>2019</v>
      </c>
      <c r="C62" s="5" t="s">
        <v>1295</v>
      </c>
      <c r="D62" s="4">
        <f>+VLOOKUP(N62,'hoja 3'!B60:D888,3,0)</f>
        <v>2000</v>
      </c>
      <c r="E62" s="5" t="str">
        <f>+VLOOKUP(D62,'hoja 3'!$B$3:$C$831,2,0)</f>
        <v>MATERIALES Y SUMINISTROS</v>
      </c>
      <c r="F62" s="3">
        <f t="shared" si="9"/>
        <v>1117832401</v>
      </c>
      <c r="G62" s="3">
        <f t="shared" si="10"/>
        <v>1535575795.7099998</v>
      </c>
      <c r="H62" s="3">
        <f t="shared" si="11"/>
        <v>31466394.950000007</v>
      </c>
      <c r="I62" s="4">
        <f>+VLOOKUP(N62,'hoja 3'!$B$3:$F$831,4,0)</f>
        <v>2900</v>
      </c>
      <c r="J62" s="5" t="str">
        <f>+VLOOKUP(I62,'hoja 3'!B60:F888,2,0)</f>
        <v>HERRAMIENTAS, REFACCIONES Y ACCESORIOS MENORES</v>
      </c>
      <c r="K62" s="3">
        <f t="shared" si="12"/>
        <v>557878969</v>
      </c>
      <c r="L62" s="3">
        <f t="shared" si="13"/>
        <v>997862581.88</v>
      </c>
      <c r="M62" s="3">
        <f t="shared" si="14"/>
        <v>3086898.73</v>
      </c>
      <c r="N62" s="4">
        <f t="shared" si="7"/>
        <v>2921</v>
      </c>
      <c r="O62" s="5" t="str">
        <f>+VLOOKUP(N62,'hoja 3'!B60:F888,2,0)</f>
        <v>REFACCIONES Y ACCESORIOS MENORES DE EDIFICIOS</v>
      </c>
      <c r="P62" s="6">
        <f t="shared" si="8"/>
        <v>1788557</v>
      </c>
      <c r="Q62" s="6">
        <f t="shared" si="8"/>
        <v>1780789</v>
      </c>
      <c r="R62" s="6">
        <f t="shared" si="8"/>
        <v>2782.85</v>
      </c>
      <c r="S62" s="39" t="s">
        <v>1299</v>
      </c>
      <c r="T62" s="8" t="s">
        <v>1304</v>
      </c>
      <c r="U62" s="5" t="s">
        <v>34</v>
      </c>
      <c r="V62" s="5" t="s">
        <v>34</v>
      </c>
      <c r="W62" s="45" t="s">
        <v>1298</v>
      </c>
      <c r="X62" s="46" t="s">
        <v>33</v>
      </c>
    </row>
    <row r="63" spans="2:24" ht="100.5" customHeight="1" x14ac:dyDescent="0.25">
      <c r="B63" s="82">
        <v>2019</v>
      </c>
      <c r="C63" s="5" t="s">
        <v>1295</v>
      </c>
      <c r="D63" s="4">
        <f>+VLOOKUP(N63,'hoja 3'!B61:D889,3,0)</f>
        <v>2000</v>
      </c>
      <c r="E63" s="5" t="str">
        <f>+VLOOKUP(D63,'hoja 3'!$B$3:$C$831,2,0)</f>
        <v>MATERIALES Y SUMINISTROS</v>
      </c>
      <c r="F63" s="3">
        <f t="shared" si="9"/>
        <v>1117832401</v>
      </c>
      <c r="G63" s="3">
        <f t="shared" si="10"/>
        <v>1535575795.7099998</v>
      </c>
      <c r="H63" s="3">
        <f t="shared" si="11"/>
        <v>31466394.950000007</v>
      </c>
      <c r="I63" s="4">
        <f>+VLOOKUP(N63,'hoja 3'!$B$3:$F$831,4,0)</f>
        <v>2900</v>
      </c>
      <c r="J63" s="5" t="str">
        <f>+VLOOKUP(I63,'hoja 3'!B61:F889,2,0)</f>
        <v>HERRAMIENTAS, REFACCIONES Y ACCESORIOS MENORES</v>
      </c>
      <c r="K63" s="3">
        <f t="shared" si="12"/>
        <v>557878969</v>
      </c>
      <c r="L63" s="3">
        <f t="shared" si="13"/>
        <v>997862581.88</v>
      </c>
      <c r="M63" s="3">
        <f t="shared" si="14"/>
        <v>3086898.73</v>
      </c>
      <c r="N63" s="4">
        <f t="shared" si="7"/>
        <v>2941</v>
      </c>
      <c r="O63" s="5" t="str">
        <f>+VLOOKUP(N63,'hoja 3'!B61:F889,2,0)</f>
        <v>REFACCIONES Y ACCESORIOS MENORES DE EQUIPO DE CÓMPUTO Y TECNOLOGÍAS DE LA INFORMACIÓN</v>
      </c>
      <c r="P63" s="6">
        <f t="shared" si="8"/>
        <v>2907556</v>
      </c>
      <c r="Q63" s="6">
        <f t="shared" si="8"/>
        <v>6584814</v>
      </c>
      <c r="R63" s="6">
        <f t="shared" si="8"/>
        <v>80100.600000000006</v>
      </c>
      <c r="S63" s="39" t="s">
        <v>1299</v>
      </c>
      <c r="T63" s="8" t="s">
        <v>1304</v>
      </c>
      <c r="U63" s="5" t="s">
        <v>34</v>
      </c>
      <c r="V63" s="5" t="s">
        <v>34</v>
      </c>
      <c r="W63" s="45" t="s">
        <v>1298</v>
      </c>
      <c r="X63" s="46" t="s">
        <v>33</v>
      </c>
    </row>
    <row r="64" spans="2:24" ht="100.5" customHeight="1" x14ac:dyDescent="0.25">
      <c r="B64" s="82">
        <v>2019</v>
      </c>
      <c r="C64" s="5" t="s">
        <v>1295</v>
      </c>
      <c r="D64" s="4">
        <f>+VLOOKUP(N64,'hoja 3'!B62:D890,3,0)</f>
        <v>2000</v>
      </c>
      <c r="E64" s="5" t="str">
        <f>+VLOOKUP(D64,'hoja 3'!$B$3:$C$831,2,0)</f>
        <v>MATERIALES Y SUMINISTROS</v>
      </c>
      <c r="F64" s="3">
        <f t="shared" si="9"/>
        <v>1117832401</v>
      </c>
      <c r="G64" s="3">
        <f t="shared" si="10"/>
        <v>1535575795.7099998</v>
      </c>
      <c r="H64" s="3">
        <f t="shared" si="11"/>
        <v>31466394.950000007</v>
      </c>
      <c r="I64" s="4">
        <f>+VLOOKUP(N64,'hoja 3'!$B$3:$F$831,4,0)</f>
        <v>2900</v>
      </c>
      <c r="J64" s="5" t="str">
        <f>+VLOOKUP(I64,'hoja 3'!B62:F890,2,0)</f>
        <v>HERRAMIENTAS, REFACCIONES Y ACCESORIOS MENORES</v>
      </c>
      <c r="K64" s="3">
        <f t="shared" si="12"/>
        <v>557878969</v>
      </c>
      <c r="L64" s="3">
        <f t="shared" si="13"/>
        <v>997862581.88</v>
      </c>
      <c r="M64" s="3">
        <f t="shared" si="14"/>
        <v>3086898.73</v>
      </c>
      <c r="N64" s="4">
        <f t="shared" si="7"/>
        <v>2951</v>
      </c>
      <c r="O64" s="5" t="str">
        <f>+VLOOKUP(N64,'hoja 3'!B62:F890,2,0)</f>
        <v>REFACCIONES Y ACCESORIOS MENORES DE EQUIPO E INSTRUMENTAL MÉDICO Y DE LABORATORIO</v>
      </c>
      <c r="P64" s="6">
        <f t="shared" si="8"/>
        <v>65469</v>
      </c>
      <c r="Q64" s="6">
        <f t="shared" si="8"/>
        <v>65469</v>
      </c>
      <c r="R64" s="6">
        <f t="shared" si="8"/>
        <v>0</v>
      </c>
      <c r="S64" s="39" t="s">
        <v>1299</v>
      </c>
      <c r="T64" s="8" t="s">
        <v>1304</v>
      </c>
      <c r="U64" s="5" t="s">
        <v>34</v>
      </c>
      <c r="V64" s="5" t="s">
        <v>34</v>
      </c>
      <c r="W64" s="45" t="s">
        <v>1298</v>
      </c>
      <c r="X64" s="46" t="s">
        <v>33</v>
      </c>
    </row>
    <row r="65" spans="2:24" ht="100.5" customHeight="1" x14ac:dyDescent="0.25">
      <c r="B65" s="82">
        <v>2019</v>
      </c>
      <c r="C65" s="5" t="s">
        <v>1295</v>
      </c>
      <c r="D65" s="4">
        <f>+VLOOKUP(N65,'hoja 3'!B63:D891,3,0)</f>
        <v>2000</v>
      </c>
      <c r="E65" s="5" t="str">
        <f>+VLOOKUP(D65,'hoja 3'!$B$3:$C$831,2,0)</f>
        <v>MATERIALES Y SUMINISTROS</v>
      </c>
      <c r="F65" s="3">
        <f t="shared" si="9"/>
        <v>1117832401</v>
      </c>
      <c r="G65" s="3">
        <f t="shared" si="10"/>
        <v>1535575795.7099998</v>
      </c>
      <c r="H65" s="3">
        <f t="shared" si="11"/>
        <v>31466394.950000007</v>
      </c>
      <c r="I65" s="4">
        <f>+VLOOKUP(N65,'hoja 3'!$B$3:$F$831,4,0)</f>
        <v>2900</v>
      </c>
      <c r="J65" s="5" t="str">
        <f>+VLOOKUP(I65,'hoja 3'!B63:F891,2,0)</f>
        <v>HERRAMIENTAS, REFACCIONES Y ACCESORIOS MENORES</v>
      </c>
      <c r="K65" s="3">
        <f t="shared" si="12"/>
        <v>557878969</v>
      </c>
      <c r="L65" s="3">
        <f t="shared" si="13"/>
        <v>997862581.88</v>
      </c>
      <c r="M65" s="3">
        <f t="shared" si="14"/>
        <v>3086898.73</v>
      </c>
      <c r="N65" s="4">
        <f t="shared" si="7"/>
        <v>2961</v>
      </c>
      <c r="O65" s="5" t="str">
        <f>+VLOOKUP(N65,'hoja 3'!B63:F891,2,0)</f>
        <v>REFACCIONES Y ACCESORIOS MENORES DE EQUIPO DE TRANSPORTE</v>
      </c>
      <c r="P65" s="6">
        <f t="shared" si="8"/>
        <v>534608709</v>
      </c>
      <c r="Q65" s="6">
        <f t="shared" si="8"/>
        <v>930543344.12</v>
      </c>
      <c r="R65" s="6">
        <f t="shared" si="8"/>
        <v>2524293.88</v>
      </c>
      <c r="S65" s="39" t="s">
        <v>1299</v>
      </c>
      <c r="T65" s="8" t="s">
        <v>1304</v>
      </c>
      <c r="U65" s="5" t="s">
        <v>34</v>
      </c>
      <c r="V65" s="5" t="s">
        <v>34</v>
      </c>
      <c r="W65" s="45" t="s">
        <v>1298</v>
      </c>
      <c r="X65" s="46" t="s">
        <v>33</v>
      </c>
    </row>
    <row r="66" spans="2:24" ht="100.5" customHeight="1" x14ac:dyDescent="0.25">
      <c r="B66" s="82">
        <v>2019</v>
      </c>
      <c r="C66" s="5" t="s">
        <v>1295</v>
      </c>
      <c r="D66" s="4">
        <f>+VLOOKUP(N66,'hoja 3'!B64:D892,3,0)</f>
        <v>2000</v>
      </c>
      <c r="E66" s="5" t="str">
        <f>+VLOOKUP(D66,'hoja 3'!$B$3:$C$831,2,0)</f>
        <v>MATERIALES Y SUMINISTROS</v>
      </c>
      <c r="F66" s="3">
        <f t="shared" si="9"/>
        <v>1117832401</v>
      </c>
      <c r="G66" s="3">
        <f t="shared" si="10"/>
        <v>1535575795.7099998</v>
      </c>
      <c r="H66" s="3">
        <f t="shared" si="11"/>
        <v>31466394.950000007</v>
      </c>
      <c r="I66" s="4">
        <f>+VLOOKUP(N66,'hoja 3'!$B$3:$F$831,4,0)</f>
        <v>2900</v>
      </c>
      <c r="J66" s="5" t="str">
        <f>+VLOOKUP(I66,'hoja 3'!B64:F892,2,0)</f>
        <v>HERRAMIENTAS, REFACCIONES Y ACCESORIOS MENORES</v>
      </c>
      <c r="K66" s="3">
        <f t="shared" si="12"/>
        <v>557878969</v>
      </c>
      <c r="L66" s="3">
        <f t="shared" si="13"/>
        <v>997862581.88</v>
      </c>
      <c r="M66" s="3">
        <f t="shared" si="14"/>
        <v>3086898.73</v>
      </c>
      <c r="N66" s="4">
        <f t="shared" si="7"/>
        <v>2981</v>
      </c>
      <c r="O66" s="5" t="str">
        <f>+VLOOKUP(N66,'hoja 3'!B64:F892,2,0)</f>
        <v>REFACCIONES Y ACCESORIOS MENORES DE MAQUINARIA Y OTROS EQUIPOS</v>
      </c>
      <c r="P66" s="6">
        <f t="shared" si="8"/>
        <v>8942292</v>
      </c>
      <c r="Q66" s="6">
        <f t="shared" si="8"/>
        <v>36552214.799999997</v>
      </c>
      <c r="R66" s="6">
        <f t="shared" si="8"/>
        <v>227321.62</v>
      </c>
      <c r="S66" s="39" t="s">
        <v>1299</v>
      </c>
      <c r="T66" s="8" t="s">
        <v>1304</v>
      </c>
      <c r="U66" s="5" t="s">
        <v>34</v>
      </c>
      <c r="V66" s="5" t="s">
        <v>34</v>
      </c>
      <c r="W66" s="45" t="s">
        <v>1298</v>
      </c>
      <c r="X66" s="46" t="s">
        <v>33</v>
      </c>
    </row>
    <row r="67" spans="2:24" ht="192" customHeight="1" x14ac:dyDescent="0.25">
      <c r="B67" s="82">
        <v>2019</v>
      </c>
      <c r="C67" s="5" t="s">
        <v>1295</v>
      </c>
      <c r="D67" s="4">
        <f>+VLOOKUP(N67,'hoja 3'!B65:D893,3,0)</f>
        <v>3000</v>
      </c>
      <c r="E67" s="5" t="str">
        <f>+VLOOKUP(D67,'hoja 3'!$B$3:$C$831,2,0)</f>
        <v>SERVICIOS GENERALES</v>
      </c>
      <c r="F67" s="3">
        <f t="shared" si="9"/>
        <v>4747550737</v>
      </c>
      <c r="G67" s="3">
        <f t="shared" si="10"/>
        <v>4726257508.3800001</v>
      </c>
      <c r="H67" s="3">
        <f t="shared" si="11"/>
        <v>1418472461.6400001</v>
      </c>
      <c r="I67" s="4">
        <f>+VLOOKUP(N67,'hoja 3'!$B$3:$F$831,4,0)</f>
        <v>3100</v>
      </c>
      <c r="J67" s="5" t="str">
        <f>+VLOOKUP(I67,'hoja 3'!B65:F893,2,0)</f>
        <v>SERVICIOS BÁSICOS</v>
      </c>
      <c r="K67" s="3">
        <f t="shared" si="12"/>
        <v>2028034395</v>
      </c>
      <c r="L67" s="3">
        <f t="shared" si="13"/>
        <v>1063076110.76</v>
      </c>
      <c r="M67" s="3">
        <f t="shared" si="14"/>
        <v>594621289.55999994</v>
      </c>
      <c r="N67" s="4">
        <f t="shared" si="7"/>
        <v>3112</v>
      </c>
      <c r="O67" s="5" t="str">
        <f>+VLOOKUP(N67,'hoja 3'!B65:F893,2,0)</f>
        <v>SERVICIO DE ENERGÍA ELÉCTRICA</v>
      </c>
      <c r="P67" s="6">
        <f t="shared" si="8"/>
        <v>1961978097</v>
      </c>
      <c r="Q67" s="6">
        <f t="shared" si="8"/>
        <v>1007469812.76</v>
      </c>
      <c r="R67" s="6">
        <f t="shared" si="8"/>
        <v>575678502.63999999</v>
      </c>
      <c r="S67" s="39" t="s">
        <v>1300</v>
      </c>
      <c r="T67" s="8" t="s">
        <v>1304</v>
      </c>
      <c r="U67" s="5" t="s">
        <v>34</v>
      </c>
      <c r="V67" s="5" t="s">
        <v>34</v>
      </c>
      <c r="W67" s="45" t="s">
        <v>1298</v>
      </c>
      <c r="X67" s="46" t="s">
        <v>33</v>
      </c>
    </row>
    <row r="68" spans="2:24" ht="192" customHeight="1" x14ac:dyDescent="0.25">
      <c r="B68" s="82">
        <v>2019</v>
      </c>
      <c r="C68" s="5" t="s">
        <v>1295</v>
      </c>
      <c r="D68" s="4">
        <f>+VLOOKUP(N68,'hoja 3'!B66:D894,3,0)</f>
        <v>3000</v>
      </c>
      <c r="E68" s="5" t="str">
        <f>+VLOOKUP(D68,'hoja 3'!$B$3:$C$831,2,0)</f>
        <v>SERVICIOS GENERALES</v>
      </c>
      <c r="F68" s="3">
        <f t="shared" si="9"/>
        <v>4747550737</v>
      </c>
      <c r="G68" s="3">
        <f t="shared" si="10"/>
        <v>4726257508.3800001</v>
      </c>
      <c r="H68" s="3">
        <f t="shared" si="11"/>
        <v>1418472461.6400001</v>
      </c>
      <c r="I68" s="4">
        <f>+VLOOKUP(N68,'hoja 3'!$B$3:$F$831,4,0)</f>
        <v>3100</v>
      </c>
      <c r="J68" s="5" t="str">
        <f>+VLOOKUP(I68,'hoja 3'!B66:F894,2,0)</f>
        <v>SERVICIOS BÁSICOS</v>
      </c>
      <c r="K68" s="3">
        <f t="shared" si="12"/>
        <v>2028034395</v>
      </c>
      <c r="L68" s="3">
        <f t="shared" si="13"/>
        <v>1063076110.76</v>
      </c>
      <c r="M68" s="3">
        <f t="shared" si="14"/>
        <v>594621289.55999994</v>
      </c>
      <c r="N68" s="4">
        <f t="shared" si="7"/>
        <v>3131</v>
      </c>
      <c r="O68" s="5" t="str">
        <f>+VLOOKUP(N68,'hoja 3'!B66:F894,2,0)</f>
        <v>AGUA POTABLE</v>
      </c>
      <c r="P68" s="6">
        <f t="shared" si="8"/>
        <v>57000000</v>
      </c>
      <c r="Q68" s="6">
        <f t="shared" si="8"/>
        <v>47000000</v>
      </c>
      <c r="R68" s="6">
        <f t="shared" si="8"/>
        <v>18779311.989999998</v>
      </c>
      <c r="S68" s="39" t="s">
        <v>1300</v>
      </c>
      <c r="T68" s="8" t="s">
        <v>1304</v>
      </c>
      <c r="U68" s="5" t="s">
        <v>34</v>
      </c>
      <c r="V68" s="5" t="s">
        <v>34</v>
      </c>
      <c r="W68" s="45" t="s">
        <v>1298</v>
      </c>
      <c r="X68" s="46" t="s">
        <v>33</v>
      </c>
    </row>
    <row r="69" spans="2:24" ht="192" customHeight="1" x14ac:dyDescent="0.25">
      <c r="B69" s="82">
        <v>2019</v>
      </c>
      <c r="C69" s="5" t="s">
        <v>1295</v>
      </c>
      <c r="D69" s="4">
        <f>+VLOOKUP(N69,'hoja 3'!B67:D895,3,0)</f>
        <v>3000</v>
      </c>
      <c r="E69" s="5" t="str">
        <f>+VLOOKUP(D69,'hoja 3'!$B$3:$C$831,2,0)</f>
        <v>SERVICIOS GENERALES</v>
      </c>
      <c r="F69" s="3">
        <f t="shared" ref="F69:F100" si="15">+SUMIF($F$140:$F$264,D69,$I$140:$I$264)</f>
        <v>4747550737</v>
      </c>
      <c r="G69" s="3">
        <f t="shared" ref="G69:G100" si="16">+SUMIF($F$140:$F$264,D69,$J$140:$J$264)</f>
        <v>4726257508.3800001</v>
      </c>
      <c r="H69" s="3">
        <f t="shared" ref="H69:H100" si="17">+SUMIF($F$140:$F$264,D69,$K$140:$K$264)</f>
        <v>1418472461.6400001</v>
      </c>
      <c r="I69" s="4">
        <f>+VLOOKUP(N69,'hoja 3'!$B$3:$F$831,4,0)</f>
        <v>3100</v>
      </c>
      <c r="J69" s="5" t="str">
        <f>+VLOOKUP(I69,'hoja 3'!B67:F895,2,0)</f>
        <v>SERVICIOS BÁSICOS</v>
      </c>
      <c r="K69" s="3">
        <f t="shared" ref="K69:K100" si="18">+SUMIF($G$140:$G$264,I69,$I$140:$I$264)</f>
        <v>2028034395</v>
      </c>
      <c r="L69" s="3">
        <f t="shared" ref="L69:L100" si="19">+SUMIF($G$140:$G$264,I69,$J$140:$J$264)</f>
        <v>1063076110.76</v>
      </c>
      <c r="M69" s="3">
        <f t="shared" ref="M69:M100" si="20">+SUMIF($G$140:$G$264,I69,$K$140:$K$264)</f>
        <v>594621289.55999994</v>
      </c>
      <c r="N69" s="4">
        <f t="shared" si="7"/>
        <v>3132</v>
      </c>
      <c r="O69" s="5" t="str">
        <f>+VLOOKUP(N69,'hoja 3'!B67:F895,2,0)</f>
        <v>AGUA TRATADA</v>
      </c>
      <c r="P69" s="6">
        <f t="shared" si="8"/>
        <v>327493</v>
      </c>
      <c r="Q69" s="6">
        <f t="shared" si="8"/>
        <v>327493</v>
      </c>
      <c r="R69" s="6">
        <f t="shared" si="8"/>
        <v>163474.93</v>
      </c>
      <c r="S69" s="39" t="s">
        <v>1300</v>
      </c>
      <c r="T69" s="8" t="s">
        <v>1304</v>
      </c>
      <c r="U69" s="5" t="s">
        <v>34</v>
      </c>
      <c r="V69" s="5" t="s">
        <v>34</v>
      </c>
      <c r="W69" s="45" t="s">
        <v>1298</v>
      </c>
      <c r="X69" s="46" t="s">
        <v>33</v>
      </c>
    </row>
    <row r="70" spans="2:24" ht="192" customHeight="1" x14ac:dyDescent="0.25">
      <c r="B70" s="82">
        <v>2019</v>
      </c>
      <c r="C70" s="5" t="s">
        <v>1295</v>
      </c>
      <c r="D70" s="4">
        <f>+VLOOKUP(N70,'hoja 3'!B68:D896,3,0)</f>
        <v>3000</v>
      </c>
      <c r="E70" s="5" t="str">
        <f>+VLOOKUP(D70,'hoja 3'!$B$3:$C$831,2,0)</f>
        <v>SERVICIOS GENERALES</v>
      </c>
      <c r="F70" s="3">
        <f t="shared" si="15"/>
        <v>4747550737</v>
      </c>
      <c r="G70" s="3">
        <f t="shared" si="16"/>
        <v>4726257508.3800001</v>
      </c>
      <c r="H70" s="3">
        <f t="shared" si="17"/>
        <v>1418472461.6400001</v>
      </c>
      <c r="I70" s="4">
        <f>+VLOOKUP(N70,'hoja 3'!$B$3:$F$831,4,0)</f>
        <v>3100</v>
      </c>
      <c r="J70" s="5" t="str">
        <f>+VLOOKUP(I70,'hoja 3'!B68:F896,2,0)</f>
        <v>SERVICIOS BÁSICOS</v>
      </c>
      <c r="K70" s="3">
        <f t="shared" si="18"/>
        <v>2028034395</v>
      </c>
      <c r="L70" s="3">
        <f t="shared" si="19"/>
        <v>1063076110.76</v>
      </c>
      <c r="M70" s="3">
        <f t="shared" si="20"/>
        <v>594621289.55999994</v>
      </c>
      <c r="N70" s="4">
        <f t="shared" ref="N70:N129" si="21">+H205</f>
        <v>3141</v>
      </c>
      <c r="O70" s="5" t="str">
        <f>+VLOOKUP(N70,'hoja 3'!B68:F896,2,0)</f>
        <v>TELEFONÍA TRADICIONAL</v>
      </c>
      <c r="P70" s="6">
        <f t="shared" ref="P70:R129" si="22">+I205</f>
        <v>6000000</v>
      </c>
      <c r="Q70" s="6">
        <f t="shared" si="22"/>
        <v>6000000</v>
      </c>
      <c r="R70" s="6">
        <f t="shared" si="22"/>
        <v>0</v>
      </c>
      <c r="S70" s="39" t="s">
        <v>1300</v>
      </c>
      <c r="T70" s="8" t="s">
        <v>1304</v>
      </c>
      <c r="U70" s="5" t="s">
        <v>34</v>
      </c>
      <c r="V70" s="5" t="s">
        <v>34</v>
      </c>
      <c r="W70" s="45" t="s">
        <v>1298</v>
      </c>
      <c r="X70" s="46" t="s">
        <v>33</v>
      </c>
    </row>
    <row r="71" spans="2:24" ht="192" customHeight="1" x14ac:dyDescent="0.25">
      <c r="B71" s="82">
        <v>2019</v>
      </c>
      <c r="C71" s="5" t="s">
        <v>1295</v>
      </c>
      <c r="D71" s="4">
        <f>+VLOOKUP(N71,'hoja 3'!B69:D897,3,0)</f>
        <v>3000</v>
      </c>
      <c r="E71" s="5" t="str">
        <f>+VLOOKUP(D71,'hoja 3'!$B$3:$C$831,2,0)</f>
        <v>SERVICIOS GENERALES</v>
      </c>
      <c r="F71" s="3">
        <f t="shared" si="15"/>
        <v>4747550737</v>
      </c>
      <c r="G71" s="3">
        <f t="shared" si="16"/>
        <v>4726257508.3800001</v>
      </c>
      <c r="H71" s="3">
        <f t="shared" si="17"/>
        <v>1418472461.6400001</v>
      </c>
      <c r="I71" s="4">
        <f>+VLOOKUP(N71,'hoja 3'!$B$3:$F$831,4,0)</f>
        <v>3100</v>
      </c>
      <c r="J71" s="5" t="str">
        <f>+VLOOKUP(I71,'hoja 3'!B69:F897,2,0)</f>
        <v>SERVICIOS BÁSICOS</v>
      </c>
      <c r="K71" s="3">
        <f t="shared" si="18"/>
        <v>2028034395</v>
      </c>
      <c r="L71" s="3">
        <f t="shared" si="19"/>
        <v>1063076110.76</v>
      </c>
      <c r="M71" s="3">
        <f t="shared" si="20"/>
        <v>594621289.55999994</v>
      </c>
      <c r="N71" s="4">
        <f t="shared" si="21"/>
        <v>3161</v>
      </c>
      <c r="O71" s="5" t="str">
        <f>+VLOOKUP(N71,'hoja 3'!B69:F897,2,0)</f>
        <v>SERVICIOS DE TELECOMUNICACIONES Y SATELITES</v>
      </c>
      <c r="P71" s="6">
        <f t="shared" si="22"/>
        <v>51209</v>
      </c>
      <c r="Q71" s="6">
        <f t="shared" si="22"/>
        <v>51209</v>
      </c>
      <c r="R71" s="6">
        <f t="shared" si="22"/>
        <v>0</v>
      </c>
      <c r="S71" s="39" t="s">
        <v>1300</v>
      </c>
      <c r="T71" s="8" t="s">
        <v>1304</v>
      </c>
      <c r="U71" s="5" t="s">
        <v>34</v>
      </c>
      <c r="V71" s="5" t="s">
        <v>34</v>
      </c>
      <c r="W71" s="45" t="s">
        <v>1298</v>
      </c>
      <c r="X71" s="46" t="s">
        <v>33</v>
      </c>
    </row>
    <row r="72" spans="2:24" ht="192" customHeight="1" x14ac:dyDescent="0.25">
      <c r="B72" s="82">
        <v>2019</v>
      </c>
      <c r="C72" s="5" t="s">
        <v>1295</v>
      </c>
      <c r="D72" s="4">
        <f>+VLOOKUP(N72,'hoja 3'!B70:D898,3,0)</f>
        <v>3000</v>
      </c>
      <c r="E72" s="5" t="str">
        <f>+VLOOKUP(D72,'hoja 3'!$B$3:$C$831,2,0)</f>
        <v>SERVICIOS GENERALES</v>
      </c>
      <c r="F72" s="3">
        <f t="shared" si="15"/>
        <v>4747550737</v>
      </c>
      <c r="G72" s="3">
        <f t="shared" si="16"/>
        <v>4726257508.3800001</v>
      </c>
      <c r="H72" s="3">
        <f t="shared" si="17"/>
        <v>1418472461.6400001</v>
      </c>
      <c r="I72" s="4">
        <f>+VLOOKUP(N72,'hoja 3'!$B$3:$F$831,4,0)</f>
        <v>3100</v>
      </c>
      <c r="J72" s="5" t="str">
        <f>+VLOOKUP(I72,'hoja 3'!B70:F898,2,0)</f>
        <v>SERVICIOS BÁSICOS</v>
      </c>
      <c r="K72" s="3">
        <f t="shared" si="18"/>
        <v>2028034395</v>
      </c>
      <c r="L72" s="3">
        <f t="shared" si="19"/>
        <v>1063076110.76</v>
      </c>
      <c r="M72" s="3">
        <f t="shared" si="20"/>
        <v>594621289.55999994</v>
      </c>
      <c r="N72" s="4">
        <f t="shared" si="21"/>
        <v>3171</v>
      </c>
      <c r="O72" s="5" t="str">
        <f>+VLOOKUP(N72,'hoja 3'!B70:F898,2,0)</f>
        <v>SERVICIOS DE ACCESO DE INTERNET, REDES Y PROCESAMIENTO DE INFORMACIÓN</v>
      </c>
      <c r="P72" s="6">
        <f t="shared" si="22"/>
        <v>1672141</v>
      </c>
      <c r="Q72" s="6">
        <f t="shared" si="22"/>
        <v>1222141</v>
      </c>
      <c r="R72" s="6">
        <f t="shared" si="22"/>
        <v>0</v>
      </c>
      <c r="S72" s="39" t="s">
        <v>1300</v>
      </c>
      <c r="T72" s="8" t="s">
        <v>1304</v>
      </c>
      <c r="U72" s="5" t="s">
        <v>34</v>
      </c>
      <c r="V72" s="5" t="s">
        <v>34</v>
      </c>
      <c r="W72" s="45" t="s">
        <v>1298</v>
      </c>
      <c r="X72" s="46" t="s">
        <v>33</v>
      </c>
    </row>
    <row r="73" spans="2:24" ht="192" customHeight="1" x14ac:dyDescent="0.25">
      <c r="B73" s="82">
        <v>2019</v>
      </c>
      <c r="C73" s="5" t="s">
        <v>1295</v>
      </c>
      <c r="D73" s="4">
        <f>+VLOOKUP(N73,'hoja 3'!B71:D899,3,0)</f>
        <v>3000</v>
      </c>
      <c r="E73" s="5" t="str">
        <f>+VLOOKUP(D73,'hoja 3'!$B$3:$C$831,2,0)</f>
        <v>SERVICIOS GENERALES</v>
      </c>
      <c r="F73" s="3">
        <f t="shared" si="15"/>
        <v>4747550737</v>
      </c>
      <c r="G73" s="3">
        <f t="shared" si="16"/>
        <v>4726257508.3800001</v>
      </c>
      <c r="H73" s="3">
        <f t="shared" si="17"/>
        <v>1418472461.6400001</v>
      </c>
      <c r="I73" s="4">
        <f>+VLOOKUP(N73,'hoja 3'!$B$3:$F$831,4,0)</f>
        <v>3100</v>
      </c>
      <c r="J73" s="5" t="str">
        <f>+VLOOKUP(I73,'hoja 3'!B71:F899,2,0)</f>
        <v>SERVICIOS BÁSICOS</v>
      </c>
      <c r="K73" s="3">
        <f t="shared" si="18"/>
        <v>2028034395</v>
      </c>
      <c r="L73" s="3">
        <f t="shared" si="19"/>
        <v>1063076110.76</v>
      </c>
      <c r="M73" s="3">
        <f t="shared" si="20"/>
        <v>594621289.55999994</v>
      </c>
      <c r="N73" s="4">
        <f t="shared" si="21"/>
        <v>3181</v>
      </c>
      <c r="O73" s="5" t="str">
        <f>+VLOOKUP(N73,'hoja 3'!B71:F899,2,0)</f>
        <v>SERVICIOS POSTALES Y TELEGRÁFICOS</v>
      </c>
      <c r="P73" s="6">
        <f t="shared" si="22"/>
        <v>5455</v>
      </c>
      <c r="Q73" s="6">
        <f t="shared" si="22"/>
        <v>5455</v>
      </c>
      <c r="R73" s="6">
        <f t="shared" si="22"/>
        <v>0</v>
      </c>
      <c r="S73" s="39" t="s">
        <v>1300</v>
      </c>
      <c r="T73" s="8" t="s">
        <v>1304</v>
      </c>
      <c r="U73" s="5" t="s">
        <v>34</v>
      </c>
      <c r="V73" s="5" t="s">
        <v>34</v>
      </c>
      <c r="W73" s="45" t="s">
        <v>1298</v>
      </c>
      <c r="X73" s="46" t="s">
        <v>33</v>
      </c>
    </row>
    <row r="74" spans="2:24" ht="192" customHeight="1" x14ac:dyDescent="0.25">
      <c r="B74" s="82">
        <v>2019</v>
      </c>
      <c r="C74" s="5" t="s">
        <v>1295</v>
      </c>
      <c r="D74" s="4">
        <f>+VLOOKUP(N74,'hoja 3'!B72:D900,3,0)</f>
        <v>3000</v>
      </c>
      <c r="E74" s="5" t="str">
        <f>+VLOOKUP(D74,'hoja 3'!$B$3:$C$831,2,0)</f>
        <v>SERVICIOS GENERALES</v>
      </c>
      <c r="F74" s="3">
        <f t="shared" si="15"/>
        <v>4747550737</v>
      </c>
      <c r="G74" s="3">
        <f t="shared" si="16"/>
        <v>4726257508.3800001</v>
      </c>
      <c r="H74" s="3">
        <f t="shared" si="17"/>
        <v>1418472461.6400001</v>
      </c>
      <c r="I74" s="4">
        <f>+VLOOKUP(N74,'hoja 3'!$B$3:$F$831,4,0)</f>
        <v>3100</v>
      </c>
      <c r="J74" s="5" t="str">
        <f>+VLOOKUP(I74,'hoja 3'!B72:F900,2,0)</f>
        <v>SERVICIOS BÁSICOS</v>
      </c>
      <c r="K74" s="3">
        <f t="shared" si="18"/>
        <v>2028034395</v>
      </c>
      <c r="L74" s="3">
        <f t="shared" si="19"/>
        <v>1063076110.76</v>
      </c>
      <c r="M74" s="3">
        <f t="shared" si="20"/>
        <v>594621289.55999994</v>
      </c>
      <c r="N74" s="4">
        <f t="shared" si="21"/>
        <v>3191</v>
      </c>
      <c r="O74" s="5" t="str">
        <f>+VLOOKUP(N74,'hoja 3'!B72:F900,2,0)</f>
        <v>SERVICIOS INTEGRALES Y OTROS SERVICIOS</v>
      </c>
      <c r="P74" s="6">
        <f t="shared" si="22"/>
        <v>1000000</v>
      </c>
      <c r="Q74" s="6">
        <f t="shared" si="22"/>
        <v>1000000</v>
      </c>
      <c r="R74" s="6">
        <f t="shared" si="22"/>
        <v>0</v>
      </c>
      <c r="S74" s="39" t="s">
        <v>1300</v>
      </c>
      <c r="T74" s="8" t="s">
        <v>1304</v>
      </c>
      <c r="U74" s="5" t="s">
        <v>34</v>
      </c>
      <c r="V74" s="5" t="s">
        <v>34</v>
      </c>
      <c r="W74" s="45" t="s">
        <v>1298</v>
      </c>
      <c r="X74" s="46" t="s">
        <v>33</v>
      </c>
    </row>
    <row r="75" spans="2:24" ht="192" customHeight="1" x14ac:dyDescent="0.25">
      <c r="B75" s="82">
        <v>2019</v>
      </c>
      <c r="C75" s="5" t="s">
        <v>1295</v>
      </c>
      <c r="D75" s="4">
        <f>+VLOOKUP(N75,'hoja 3'!B73:D901,3,0)</f>
        <v>3000</v>
      </c>
      <c r="E75" s="5" t="str">
        <f>+VLOOKUP(D75,'hoja 3'!$B$3:$C$831,2,0)</f>
        <v>SERVICIOS GENERALES</v>
      </c>
      <c r="F75" s="3">
        <f t="shared" si="15"/>
        <v>4747550737</v>
      </c>
      <c r="G75" s="3">
        <f t="shared" si="16"/>
        <v>4726257508.3800001</v>
      </c>
      <c r="H75" s="3">
        <f t="shared" si="17"/>
        <v>1418472461.6400001</v>
      </c>
      <c r="I75" s="4">
        <f>+VLOOKUP(N75,'hoja 3'!$B$3:$F$831,4,0)</f>
        <v>3200</v>
      </c>
      <c r="J75" s="5" t="str">
        <f>+VLOOKUP(I75,'hoja 3'!B73:F901,2,0)</f>
        <v xml:space="preserve">SERVICIOS DE ARRENDAMIENTO </v>
      </c>
      <c r="K75" s="3">
        <f t="shared" si="18"/>
        <v>4220563</v>
      </c>
      <c r="L75" s="3">
        <f t="shared" si="19"/>
        <v>4658331</v>
      </c>
      <c r="M75" s="3">
        <f t="shared" si="20"/>
        <v>234765.7</v>
      </c>
      <c r="N75" s="4">
        <f t="shared" si="21"/>
        <v>3231</v>
      </c>
      <c r="O75" s="5" t="str">
        <f>+VLOOKUP(N75,'hoja 3'!B73:F901,2,0)</f>
        <v>ARRENDAMIENTO DE MOBILIARIO Y EQUIPO DE ADMINISTRACIÓN,EDUCACIONAL Y RECREATIVO</v>
      </c>
      <c r="P75" s="6">
        <f t="shared" si="22"/>
        <v>218232</v>
      </c>
      <c r="Q75" s="6">
        <f t="shared" si="22"/>
        <v>226000</v>
      </c>
      <c r="R75" s="6">
        <f t="shared" si="22"/>
        <v>148289.70000000001</v>
      </c>
      <c r="S75" s="39" t="s">
        <v>1300</v>
      </c>
      <c r="T75" s="8" t="s">
        <v>1304</v>
      </c>
      <c r="U75" s="5" t="s">
        <v>34</v>
      </c>
      <c r="V75" s="5" t="s">
        <v>34</v>
      </c>
      <c r="W75" s="45" t="s">
        <v>1298</v>
      </c>
      <c r="X75" s="46" t="s">
        <v>33</v>
      </c>
    </row>
    <row r="76" spans="2:24" ht="192" customHeight="1" x14ac:dyDescent="0.25">
      <c r="B76" s="82">
        <v>2019</v>
      </c>
      <c r="C76" s="5" t="s">
        <v>1295</v>
      </c>
      <c r="D76" s="4">
        <f>+VLOOKUP(N76,'hoja 3'!B74:D902,3,0)</f>
        <v>3000</v>
      </c>
      <c r="E76" s="5" t="str">
        <f>+VLOOKUP(D76,'hoja 3'!$B$3:$C$831,2,0)</f>
        <v>SERVICIOS GENERALES</v>
      </c>
      <c r="F76" s="3">
        <f t="shared" si="15"/>
        <v>4747550737</v>
      </c>
      <c r="G76" s="3">
        <f t="shared" si="16"/>
        <v>4726257508.3800001</v>
      </c>
      <c r="H76" s="3">
        <f t="shared" si="17"/>
        <v>1418472461.6400001</v>
      </c>
      <c r="I76" s="4">
        <f>+VLOOKUP(N76,'hoja 3'!$B$3:$F$831,4,0)</f>
        <v>3200</v>
      </c>
      <c r="J76" s="5" t="str">
        <f>+VLOOKUP(I76,'hoja 3'!B74:F902,2,0)</f>
        <v xml:space="preserve">SERVICIOS DE ARRENDAMIENTO </v>
      </c>
      <c r="K76" s="3">
        <f t="shared" si="18"/>
        <v>4220563</v>
      </c>
      <c r="L76" s="3">
        <f t="shared" si="19"/>
        <v>4658331</v>
      </c>
      <c r="M76" s="3">
        <f t="shared" si="20"/>
        <v>234765.7</v>
      </c>
      <c r="N76" s="4">
        <f t="shared" si="21"/>
        <v>3252</v>
      </c>
      <c r="O76" s="5" t="str">
        <f>+VLOOKUP(N76,'hoja 3'!B74:F902,2,0)</f>
        <v>ARRENDAMIENTO DE EQUIPO DE TRANSPORTE DESTINADO A SERVICIOS PÚBLICOS Y LA OPERACIÓN DE PROGRAMAS PÚBLICOS</v>
      </c>
      <c r="P76" s="6">
        <f t="shared" si="22"/>
        <v>2256470</v>
      </c>
      <c r="Q76" s="6">
        <f t="shared" si="22"/>
        <v>2256470</v>
      </c>
      <c r="R76" s="6">
        <f t="shared" si="22"/>
        <v>0</v>
      </c>
      <c r="S76" s="39" t="s">
        <v>1300</v>
      </c>
      <c r="T76" s="8" t="s">
        <v>1304</v>
      </c>
      <c r="U76" s="5" t="s">
        <v>34</v>
      </c>
      <c r="V76" s="5" t="s">
        <v>34</v>
      </c>
      <c r="W76" s="45" t="s">
        <v>1298</v>
      </c>
      <c r="X76" s="46" t="s">
        <v>33</v>
      </c>
    </row>
    <row r="77" spans="2:24" ht="192" customHeight="1" x14ac:dyDescent="0.25">
      <c r="B77" s="82">
        <v>2019</v>
      </c>
      <c r="C77" s="5" t="s">
        <v>1295</v>
      </c>
      <c r="D77" s="4">
        <f>+VLOOKUP(N77,'hoja 3'!B75:D903,3,0)</f>
        <v>3000</v>
      </c>
      <c r="E77" s="5" t="str">
        <f>+VLOOKUP(D77,'hoja 3'!$B$3:$C$831,2,0)</f>
        <v>SERVICIOS GENERALES</v>
      </c>
      <c r="F77" s="3">
        <f t="shared" si="15"/>
        <v>4747550737</v>
      </c>
      <c r="G77" s="3">
        <f t="shared" si="16"/>
        <v>4726257508.3800001</v>
      </c>
      <c r="H77" s="3">
        <f t="shared" si="17"/>
        <v>1418472461.6400001</v>
      </c>
      <c r="I77" s="4">
        <f>+VLOOKUP(N77,'hoja 3'!$B$3:$F$831,4,0)</f>
        <v>3200</v>
      </c>
      <c r="J77" s="5" t="str">
        <f>+VLOOKUP(I77,'hoja 3'!B75:F903,2,0)</f>
        <v xml:space="preserve">SERVICIOS DE ARRENDAMIENTO </v>
      </c>
      <c r="K77" s="3">
        <f t="shared" si="18"/>
        <v>4220563</v>
      </c>
      <c r="L77" s="3">
        <f t="shared" si="19"/>
        <v>4658331</v>
      </c>
      <c r="M77" s="3">
        <f t="shared" si="20"/>
        <v>234765.7</v>
      </c>
      <c r="N77" s="4">
        <f t="shared" si="21"/>
        <v>3271</v>
      </c>
      <c r="O77" s="5" t="str">
        <f>+VLOOKUP(N77,'hoja 3'!B75:F903,2,0)</f>
        <v>ARRENDAMIENTO DE ACTIVOS INTANGIBLES</v>
      </c>
      <c r="P77" s="6">
        <f t="shared" si="22"/>
        <v>1636745</v>
      </c>
      <c r="Q77" s="6">
        <f t="shared" si="22"/>
        <v>2066745</v>
      </c>
      <c r="R77" s="6">
        <f t="shared" si="22"/>
        <v>86476</v>
      </c>
      <c r="S77" s="39" t="s">
        <v>1300</v>
      </c>
      <c r="T77" s="8" t="s">
        <v>1304</v>
      </c>
      <c r="U77" s="5" t="s">
        <v>34</v>
      </c>
      <c r="V77" s="5" t="s">
        <v>34</v>
      </c>
      <c r="W77" s="45" t="s">
        <v>1298</v>
      </c>
      <c r="X77" s="46" t="s">
        <v>33</v>
      </c>
    </row>
    <row r="78" spans="2:24" ht="192" customHeight="1" x14ac:dyDescent="0.25">
      <c r="B78" s="82">
        <v>2019</v>
      </c>
      <c r="C78" s="5" t="s">
        <v>1295</v>
      </c>
      <c r="D78" s="4">
        <f>+VLOOKUP(N78,'hoja 3'!B76:D904,3,0)</f>
        <v>3000</v>
      </c>
      <c r="E78" s="5" t="str">
        <f>+VLOOKUP(D78,'hoja 3'!$B$3:$C$831,2,0)</f>
        <v>SERVICIOS GENERALES</v>
      </c>
      <c r="F78" s="3">
        <f t="shared" si="15"/>
        <v>4747550737</v>
      </c>
      <c r="G78" s="3">
        <f t="shared" si="16"/>
        <v>4726257508.3800001</v>
      </c>
      <c r="H78" s="3">
        <f t="shared" si="17"/>
        <v>1418472461.6400001</v>
      </c>
      <c r="I78" s="4">
        <f>+VLOOKUP(N78,'hoja 3'!$B$3:$F$831,4,0)</f>
        <v>3200</v>
      </c>
      <c r="J78" s="5" t="str">
        <f>+VLOOKUP(I78,'hoja 3'!B76:F904,2,0)</f>
        <v xml:space="preserve">SERVICIOS DE ARRENDAMIENTO </v>
      </c>
      <c r="K78" s="3">
        <f t="shared" si="18"/>
        <v>4220563</v>
      </c>
      <c r="L78" s="3">
        <f t="shared" si="19"/>
        <v>4658331</v>
      </c>
      <c r="M78" s="3">
        <f t="shared" si="20"/>
        <v>234765.7</v>
      </c>
      <c r="N78" s="4">
        <f t="shared" si="21"/>
        <v>3291</v>
      </c>
      <c r="O78" s="5" t="str">
        <f>+VLOOKUP(N78,'hoja 3'!B76:F904,2,0)</f>
        <v>OTROS ARRENDAMIENTOS</v>
      </c>
      <c r="P78" s="6">
        <f t="shared" si="22"/>
        <v>109116</v>
      </c>
      <c r="Q78" s="6">
        <f t="shared" si="22"/>
        <v>109116</v>
      </c>
      <c r="R78" s="6">
        <f t="shared" si="22"/>
        <v>0</v>
      </c>
      <c r="S78" s="39" t="s">
        <v>1300</v>
      </c>
      <c r="T78" s="8" t="s">
        <v>1304</v>
      </c>
      <c r="U78" s="5" t="s">
        <v>34</v>
      </c>
      <c r="V78" s="5" t="s">
        <v>34</v>
      </c>
      <c r="W78" s="45" t="s">
        <v>1298</v>
      </c>
      <c r="X78" s="46" t="s">
        <v>33</v>
      </c>
    </row>
    <row r="79" spans="2:24" ht="192" customHeight="1" x14ac:dyDescent="0.25">
      <c r="B79" s="82">
        <v>2019</v>
      </c>
      <c r="C79" s="5" t="s">
        <v>1295</v>
      </c>
      <c r="D79" s="4">
        <f>+VLOOKUP(N79,'hoja 3'!B77:D905,3,0)</f>
        <v>3000</v>
      </c>
      <c r="E79" s="5" t="str">
        <f>+VLOOKUP(D79,'hoja 3'!$B$3:$C$831,2,0)</f>
        <v>SERVICIOS GENERALES</v>
      </c>
      <c r="F79" s="3">
        <f t="shared" si="15"/>
        <v>4747550737</v>
      </c>
      <c r="G79" s="3">
        <f t="shared" si="16"/>
        <v>4726257508.3800001</v>
      </c>
      <c r="H79" s="3">
        <f t="shared" si="17"/>
        <v>1418472461.6400001</v>
      </c>
      <c r="I79" s="4">
        <f>+VLOOKUP(N79,'hoja 3'!$B$3:$F$831,4,0)</f>
        <v>3300</v>
      </c>
      <c r="J79" s="5" t="str">
        <f>+VLOOKUP(I79,'hoja 3'!B77:F905,2,0)</f>
        <v>SERVICIOS PROFESIONALES,CIENTÍFICOS,TÉCNICOS Y OTROS SERVICIOS</v>
      </c>
      <c r="K79" s="3">
        <f t="shared" si="18"/>
        <v>392643025</v>
      </c>
      <c r="L79" s="3">
        <f t="shared" si="19"/>
        <v>320587724</v>
      </c>
      <c r="M79" s="3">
        <f t="shared" si="20"/>
        <v>23071650.02</v>
      </c>
      <c r="N79" s="4">
        <f t="shared" si="21"/>
        <v>3311</v>
      </c>
      <c r="O79" s="5" t="str">
        <f>+VLOOKUP(N79,'hoja 3'!B77:F905,2,0)</f>
        <v>SERVICIOS,LEGALES, DE CONTABILIDAD, AUDITORÍA Y RELACIONADOS</v>
      </c>
      <c r="P79" s="6">
        <f t="shared" si="22"/>
        <v>654698</v>
      </c>
      <c r="Q79" s="6">
        <f t="shared" si="22"/>
        <v>654698</v>
      </c>
      <c r="R79" s="6">
        <f t="shared" si="22"/>
        <v>170899.71</v>
      </c>
      <c r="S79" s="39" t="s">
        <v>1300</v>
      </c>
      <c r="T79" s="8" t="s">
        <v>1304</v>
      </c>
      <c r="U79" s="5" t="s">
        <v>34</v>
      </c>
      <c r="V79" s="5" t="s">
        <v>34</v>
      </c>
      <c r="W79" s="45" t="s">
        <v>1298</v>
      </c>
      <c r="X79" s="46" t="s">
        <v>33</v>
      </c>
    </row>
    <row r="80" spans="2:24" ht="192" customHeight="1" x14ac:dyDescent="0.25">
      <c r="B80" s="82">
        <v>2019</v>
      </c>
      <c r="C80" s="5" t="s">
        <v>1295</v>
      </c>
      <c r="D80" s="4">
        <f>+VLOOKUP(N80,'hoja 3'!B78:D906,3,0)</f>
        <v>3000</v>
      </c>
      <c r="E80" s="5" t="str">
        <f>+VLOOKUP(D80,'hoja 3'!$B$3:$C$831,2,0)</f>
        <v>SERVICIOS GENERALES</v>
      </c>
      <c r="F80" s="3">
        <f t="shared" si="15"/>
        <v>4747550737</v>
      </c>
      <c r="G80" s="3">
        <f t="shared" si="16"/>
        <v>4726257508.3800001</v>
      </c>
      <c r="H80" s="3">
        <f t="shared" si="17"/>
        <v>1418472461.6400001</v>
      </c>
      <c r="I80" s="4">
        <f>+VLOOKUP(N80,'hoja 3'!$B$3:$F$831,4,0)</f>
        <v>3300</v>
      </c>
      <c r="J80" s="5" t="str">
        <f>+VLOOKUP(I80,'hoja 3'!B78:F906,2,0)</f>
        <v>SERVICIOS PROFESIONALES,CIENTÍFICOS,TÉCNICOS Y OTROS SERVICIOS</v>
      </c>
      <c r="K80" s="3">
        <f t="shared" si="18"/>
        <v>392643025</v>
      </c>
      <c r="L80" s="3">
        <f t="shared" si="19"/>
        <v>320587724</v>
      </c>
      <c r="M80" s="3">
        <f t="shared" si="20"/>
        <v>23071650.02</v>
      </c>
      <c r="N80" s="4">
        <f t="shared" si="21"/>
        <v>3331</v>
      </c>
      <c r="O80" s="5" t="str">
        <f>+VLOOKUP(N80,'hoja 3'!B78:F906,2,0)</f>
        <v>SERVICIOS DE CONSULTORÍA ADMINISTRATIVA,PROCESOS,TÉCNICA Y EN TECNOLOGÍAS DE LA INFORMACIÓN</v>
      </c>
      <c r="P80" s="6">
        <f t="shared" si="22"/>
        <v>13639542</v>
      </c>
      <c r="Q80" s="6">
        <f t="shared" si="22"/>
        <v>92839105</v>
      </c>
      <c r="R80" s="6">
        <f t="shared" si="22"/>
        <v>18693600</v>
      </c>
      <c r="S80" s="39" t="s">
        <v>1300</v>
      </c>
      <c r="T80" s="8" t="s">
        <v>1304</v>
      </c>
      <c r="U80" s="5" t="s">
        <v>34</v>
      </c>
      <c r="V80" s="5" t="s">
        <v>34</v>
      </c>
      <c r="W80" s="45" t="s">
        <v>1298</v>
      </c>
      <c r="X80" s="46" t="s">
        <v>33</v>
      </c>
    </row>
    <row r="81" spans="2:24" ht="192" customHeight="1" x14ac:dyDescent="0.25">
      <c r="B81" s="82">
        <v>2019</v>
      </c>
      <c r="C81" s="5" t="s">
        <v>1295</v>
      </c>
      <c r="D81" s="4">
        <f>+VLOOKUP(N81,'hoja 3'!B79:D907,3,0)</f>
        <v>3000</v>
      </c>
      <c r="E81" s="5" t="str">
        <f>+VLOOKUP(D81,'hoja 3'!$B$3:$C$831,2,0)</f>
        <v>SERVICIOS GENERALES</v>
      </c>
      <c r="F81" s="3">
        <f t="shared" si="15"/>
        <v>4747550737</v>
      </c>
      <c r="G81" s="3">
        <f t="shared" si="16"/>
        <v>4726257508.3800001</v>
      </c>
      <c r="H81" s="3">
        <f t="shared" si="17"/>
        <v>1418472461.6400001</v>
      </c>
      <c r="I81" s="4">
        <f>+VLOOKUP(N81,'hoja 3'!$B$3:$F$831,4,0)</f>
        <v>3300</v>
      </c>
      <c r="J81" s="5" t="str">
        <f>+VLOOKUP(I81,'hoja 3'!B79:F907,2,0)</f>
        <v>SERVICIOS PROFESIONALES,CIENTÍFICOS,TÉCNICOS Y OTROS SERVICIOS</v>
      </c>
      <c r="K81" s="3">
        <f t="shared" si="18"/>
        <v>392643025</v>
      </c>
      <c r="L81" s="3">
        <f t="shared" si="19"/>
        <v>320587724</v>
      </c>
      <c r="M81" s="3">
        <f t="shared" si="20"/>
        <v>23071650.02</v>
      </c>
      <c r="N81" s="4">
        <f t="shared" si="21"/>
        <v>3341</v>
      </c>
      <c r="O81" s="5" t="str">
        <f>+VLOOKUP(N81,'hoja 3'!B79:F907,2,0)</f>
        <v>SERVICIOS DE CAPACITACIÓN</v>
      </c>
      <c r="P81" s="6">
        <f t="shared" si="22"/>
        <v>54558173</v>
      </c>
      <c r="Q81" s="6">
        <f t="shared" si="22"/>
        <v>29558173</v>
      </c>
      <c r="R81" s="6">
        <f t="shared" si="22"/>
        <v>34800</v>
      </c>
      <c r="S81" s="39" t="s">
        <v>1300</v>
      </c>
      <c r="T81" s="8" t="s">
        <v>1304</v>
      </c>
      <c r="U81" s="5" t="s">
        <v>34</v>
      </c>
      <c r="V81" s="5" t="s">
        <v>34</v>
      </c>
      <c r="W81" s="45" t="s">
        <v>1298</v>
      </c>
      <c r="X81" s="46" t="s">
        <v>33</v>
      </c>
    </row>
    <row r="82" spans="2:24" ht="192" customHeight="1" x14ac:dyDescent="0.25">
      <c r="B82" s="82">
        <v>2019</v>
      </c>
      <c r="C82" s="5" t="s">
        <v>1295</v>
      </c>
      <c r="D82" s="4">
        <f>+VLOOKUP(N82,'hoja 3'!B80:D908,3,0)</f>
        <v>3000</v>
      </c>
      <c r="E82" s="5" t="str">
        <f>+VLOOKUP(D82,'hoja 3'!$B$3:$C$831,2,0)</f>
        <v>SERVICIOS GENERALES</v>
      </c>
      <c r="F82" s="3">
        <f t="shared" si="15"/>
        <v>4747550737</v>
      </c>
      <c r="G82" s="3">
        <f t="shared" si="16"/>
        <v>4726257508.3800001</v>
      </c>
      <c r="H82" s="3">
        <f t="shared" si="17"/>
        <v>1418472461.6400001</v>
      </c>
      <c r="I82" s="4">
        <f>+VLOOKUP(N82,'hoja 3'!$B$3:$F$831,4,0)</f>
        <v>3300</v>
      </c>
      <c r="J82" s="5" t="str">
        <f>+VLOOKUP(I82,'hoja 3'!B80:F908,2,0)</f>
        <v>SERVICIOS PROFESIONALES,CIENTÍFICOS,TÉCNICOS Y OTROS SERVICIOS</v>
      </c>
      <c r="K82" s="3">
        <f t="shared" si="18"/>
        <v>392643025</v>
      </c>
      <c r="L82" s="3">
        <f t="shared" si="19"/>
        <v>320587724</v>
      </c>
      <c r="M82" s="3">
        <f t="shared" si="20"/>
        <v>23071650.02</v>
      </c>
      <c r="N82" s="4">
        <f t="shared" si="21"/>
        <v>3361</v>
      </c>
      <c r="O82" s="5" t="str">
        <f>+VLOOKUP(N82,'hoja 3'!B80:F908,2,0)</f>
        <v>SERVICIOS DE APOYO ADMINISTRATIVO Y FOTOCOPIADO.</v>
      </c>
      <c r="P82" s="6">
        <f t="shared" si="22"/>
        <v>11112613</v>
      </c>
      <c r="Q82" s="6">
        <f t="shared" si="22"/>
        <v>6728613</v>
      </c>
      <c r="R82" s="6">
        <f t="shared" si="22"/>
        <v>951113.99</v>
      </c>
      <c r="S82" s="39" t="s">
        <v>1300</v>
      </c>
      <c r="T82" s="8" t="s">
        <v>1304</v>
      </c>
      <c r="U82" s="5" t="s">
        <v>34</v>
      </c>
      <c r="V82" s="5" t="s">
        <v>34</v>
      </c>
      <c r="W82" s="45" t="s">
        <v>1298</v>
      </c>
      <c r="X82" s="46" t="s">
        <v>33</v>
      </c>
    </row>
    <row r="83" spans="2:24" ht="192" customHeight="1" x14ac:dyDescent="0.25">
      <c r="B83" s="82">
        <v>2019</v>
      </c>
      <c r="C83" s="5" t="s">
        <v>1295</v>
      </c>
      <c r="D83" s="4">
        <f>+VLOOKUP(N83,'hoja 3'!B81:D909,3,0)</f>
        <v>3000</v>
      </c>
      <c r="E83" s="5" t="str">
        <f>+VLOOKUP(D83,'hoja 3'!$B$3:$C$831,2,0)</f>
        <v>SERVICIOS GENERALES</v>
      </c>
      <c r="F83" s="3">
        <f t="shared" si="15"/>
        <v>4747550737</v>
      </c>
      <c r="G83" s="3">
        <f t="shared" si="16"/>
        <v>4726257508.3800001</v>
      </c>
      <c r="H83" s="3">
        <f t="shared" si="17"/>
        <v>1418472461.6400001</v>
      </c>
      <c r="I83" s="4">
        <f>+VLOOKUP(N83,'hoja 3'!$B$3:$F$831,4,0)</f>
        <v>3300</v>
      </c>
      <c r="J83" s="5" t="str">
        <f>+VLOOKUP(I83,'hoja 3'!B81:F909,2,0)</f>
        <v>SERVICIOS PROFESIONALES,CIENTÍFICOS,TÉCNICOS Y OTROS SERVICIOS</v>
      </c>
      <c r="K83" s="3">
        <f t="shared" si="18"/>
        <v>392643025</v>
      </c>
      <c r="L83" s="3">
        <f t="shared" si="19"/>
        <v>320587724</v>
      </c>
      <c r="M83" s="3">
        <f t="shared" si="20"/>
        <v>23071650.02</v>
      </c>
      <c r="N83" s="4">
        <f t="shared" si="21"/>
        <v>3362</v>
      </c>
      <c r="O83" s="5" t="str">
        <f>+VLOOKUP(N83,'hoja 3'!B81:F909,2,0)</f>
        <v>SERVICIOS DE IMPRESIÓN.</v>
      </c>
      <c r="P83" s="6">
        <f t="shared" si="22"/>
        <v>50497327</v>
      </c>
      <c r="Q83" s="6">
        <f t="shared" si="22"/>
        <v>159635962</v>
      </c>
      <c r="R83" s="6">
        <f t="shared" si="22"/>
        <v>49850</v>
      </c>
      <c r="S83" s="39" t="s">
        <v>1300</v>
      </c>
      <c r="T83" s="8" t="s">
        <v>1304</v>
      </c>
      <c r="U83" s="5" t="s">
        <v>34</v>
      </c>
      <c r="V83" s="5" t="s">
        <v>34</v>
      </c>
      <c r="W83" s="45" t="s">
        <v>1298</v>
      </c>
      <c r="X83" s="46" t="s">
        <v>33</v>
      </c>
    </row>
    <row r="84" spans="2:24" ht="192" customHeight="1" x14ac:dyDescent="0.25">
      <c r="B84" s="82">
        <v>2019</v>
      </c>
      <c r="C84" s="5" t="s">
        <v>1295</v>
      </c>
      <c r="D84" s="4">
        <f>+VLOOKUP(N84,'hoja 3'!B82:D910,3,0)</f>
        <v>3000</v>
      </c>
      <c r="E84" s="5" t="str">
        <f>+VLOOKUP(D84,'hoja 3'!$B$3:$C$831,2,0)</f>
        <v>SERVICIOS GENERALES</v>
      </c>
      <c r="F84" s="3">
        <f t="shared" si="15"/>
        <v>4747550737</v>
      </c>
      <c r="G84" s="3">
        <f t="shared" si="16"/>
        <v>4726257508.3800001</v>
      </c>
      <c r="H84" s="3">
        <f t="shared" si="17"/>
        <v>1418472461.6400001</v>
      </c>
      <c r="I84" s="4">
        <f>+VLOOKUP(N84,'hoja 3'!$B$3:$F$831,4,0)</f>
        <v>3300</v>
      </c>
      <c r="J84" s="5" t="str">
        <f>+VLOOKUP(I84,'hoja 3'!B82:F910,2,0)</f>
        <v>SERVICIOS PROFESIONALES,CIENTÍFICOS,TÉCNICOS Y OTROS SERVICIOS</v>
      </c>
      <c r="K84" s="3">
        <f t="shared" si="18"/>
        <v>392643025</v>
      </c>
      <c r="L84" s="3">
        <f t="shared" si="19"/>
        <v>320587724</v>
      </c>
      <c r="M84" s="3">
        <f t="shared" si="20"/>
        <v>23071650.02</v>
      </c>
      <c r="N84" s="4">
        <f t="shared" si="21"/>
        <v>3381</v>
      </c>
      <c r="O84" s="5" t="str">
        <f>+VLOOKUP(N84,'hoja 3'!B82:F910,2,0)</f>
        <v>SERVICIOS DE VIGILANCIA</v>
      </c>
      <c r="P84" s="6">
        <f t="shared" si="22"/>
        <v>153064326</v>
      </c>
      <c r="Q84" s="6">
        <f t="shared" si="22"/>
        <v>0</v>
      </c>
      <c r="R84" s="6">
        <f t="shared" si="22"/>
        <v>0</v>
      </c>
      <c r="S84" s="39" t="s">
        <v>1300</v>
      </c>
      <c r="T84" s="8" t="s">
        <v>1304</v>
      </c>
      <c r="U84" s="5" t="s">
        <v>34</v>
      </c>
      <c r="V84" s="5" t="s">
        <v>34</v>
      </c>
      <c r="W84" s="45" t="s">
        <v>1298</v>
      </c>
      <c r="X84" s="46" t="s">
        <v>33</v>
      </c>
    </row>
    <row r="85" spans="2:24" ht="192" customHeight="1" x14ac:dyDescent="0.25">
      <c r="B85" s="82">
        <v>2019</v>
      </c>
      <c r="C85" s="5" t="s">
        <v>1295</v>
      </c>
      <c r="D85" s="4">
        <f>+VLOOKUP(N85,'hoja 3'!B83:D911,3,0)</f>
        <v>3000</v>
      </c>
      <c r="E85" s="5" t="str">
        <f>+VLOOKUP(D85,'hoja 3'!$B$3:$C$831,2,0)</f>
        <v>SERVICIOS GENERALES</v>
      </c>
      <c r="F85" s="3">
        <f t="shared" si="15"/>
        <v>4747550737</v>
      </c>
      <c r="G85" s="3">
        <f t="shared" si="16"/>
        <v>4726257508.3800001</v>
      </c>
      <c r="H85" s="3">
        <f t="shared" si="17"/>
        <v>1418472461.6400001</v>
      </c>
      <c r="I85" s="4">
        <f>+VLOOKUP(N85,'hoja 3'!$B$3:$F$831,4,0)</f>
        <v>3300</v>
      </c>
      <c r="J85" s="5" t="str">
        <f>+VLOOKUP(I85,'hoja 3'!B83:F911,2,0)</f>
        <v>SERVICIOS PROFESIONALES,CIENTÍFICOS,TÉCNICOS Y OTROS SERVICIOS</v>
      </c>
      <c r="K85" s="3">
        <f t="shared" si="18"/>
        <v>392643025</v>
      </c>
      <c r="L85" s="3">
        <f t="shared" si="19"/>
        <v>320587724</v>
      </c>
      <c r="M85" s="3">
        <f t="shared" si="20"/>
        <v>23071650.02</v>
      </c>
      <c r="N85" s="4">
        <f t="shared" si="21"/>
        <v>3391</v>
      </c>
      <c r="O85" s="5" t="str">
        <f>+VLOOKUP(N85,'hoja 3'!B83:F911,2,0)</f>
        <v>SERVICIOS PROFESIONALES, CIENTÍFICOS, TÉCNICOS INTEGRALES Y OTROS.</v>
      </c>
      <c r="P85" s="6">
        <f t="shared" si="22"/>
        <v>109116346</v>
      </c>
      <c r="Q85" s="6">
        <f t="shared" si="22"/>
        <v>31171173</v>
      </c>
      <c r="R85" s="6">
        <f t="shared" si="22"/>
        <v>3171386.32</v>
      </c>
      <c r="S85" s="39" t="s">
        <v>1300</v>
      </c>
      <c r="T85" s="8" t="s">
        <v>1304</v>
      </c>
      <c r="U85" s="5" t="s">
        <v>34</v>
      </c>
      <c r="V85" s="5" t="s">
        <v>34</v>
      </c>
      <c r="W85" s="45" t="s">
        <v>1298</v>
      </c>
      <c r="X85" s="46" t="s">
        <v>33</v>
      </c>
    </row>
    <row r="86" spans="2:24" ht="192" customHeight="1" x14ac:dyDescent="0.25">
      <c r="B86" s="82">
        <v>2019</v>
      </c>
      <c r="C86" s="5" t="s">
        <v>1295</v>
      </c>
      <c r="D86" s="4">
        <f>+VLOOKUP(N86,'hoja 3'!B84:D912,3,0)</f>
        <v>3000</v>
      </c>
      <c r="E86" s="5" t="str">
        <f>+VLOOKUP(D86,'hoja 3'!$B$3:$C$831,2,0)</f>
        <v>SERVICIOS GENERALES</v>
      </c>
      <c r="F86" s="3">
        <f t="shared" si="15"/>
        <v>4747550737</v>
      </c>
      <c r="G86" s="3">
        <f t="shared" si="16"/>
        <v>4726257508.3800001</v>
      </c>
      <c r="H86" s="3">
        <f t="shared" si="17"/>
        <v>1418472461.6400001</v>
      </c>
      <c r="I86" s="4">
        <f>+VLOOKUP(N86,'hoja 3'!$B$3:$F$831,4,0)</f>
        <v>3400</v>
      </c>
      <c r="J86" s="5" t="str">
        <f>+VLOOKUP(I86,'hoja 3'!B84:F912,2,0)</f>
        <v>SERVICIOS FINANCIEROS, BANCARIOS Y COMERCIALES</v>
      </c>
      <c r="K86" s="3">
        <f t="shared" si="18"/>
        <v>310125319</v>
      </c>
      <c r="L86" s="3">
        <f t="shared" si="19"/>
        <v>353148261</v>
      </c>
      <c r="M86" s="3">
        <f t="shared" si="20"/>
        <v>115658155.14</v>
      </c>
      <c r="N86" s="4">
        <f t="shared" si="21"/>
        <v>3411</v>
      </c>
      <c r="O86" s="5" t="str">
        <f>+VLOOKUP(N86,'hoja 3'!B84:F912,2,0)</f>
        <v>SERVICIOS FINANCIEROS Y BANCARIOS</v>
      </c>
      <c r="P86" s="6">
        <f t="shared" si="22"/>
        <v>654698</v>
      </c>
      <c r="Q86" s="6">
        <f t="shared" si="22"/>
        <v>654698</v>
      </c>
      <c r="R86" s="6">
        <f t="shared" si="22"/>
        <v>347049.5</v>
      </c>
      <c r="S86" s="39" t="s">
        <v>1300</v>
      </c>
      <c r="T86" s="8" t="s">
        <v>1304</v>
      </c>
      <c r="U86" s="5" t="s">
        <v>34</v>
      </c>
      <c r="V86" s="5" t="s">
        <v>34</v>
      </c>
      <c r="W86" s="45" t="s">
        <v>1298</v>
      </c>
      <c r="X86" s="46" t="s">
        <v>33</v>
      </c>
    </row>
    <row r="87" spans="2:24" ht="192" customHeight="1" x14ac:dyDescent="0.25">
      <c r="B87" s="82">
        <v>2019</v>
      </c>
      <c r="C87" s="5" t="s">
        <v>1295</v>
      </c>
      <c r="D87" s="4">
        <f>+VLOOKUP(N87,'hoja 3'!B85:D913,3,0)</f>
        <v>3000</v>
      </c>
      <c r="E87" s="5" t="str">
        <f>+VLOOKUP(D87,'hoja 3'!$B$3:$C$831,2,0)</f>
        <v>SERVICIOS GENERALES</v>
      </c>
      <c r="F87" s="3">
        <f t="shared" si="15"/>
        <v>4747550737</v>
      </c>
      <c r="G87" s="3">
        <f t="shared" si="16"/>
        <v>4726257508.3800001</v>
      </c>
      <c r="H87" s="3">
        <f t="shared" si="17"/>
        <v>1418472461.6400001</v>
      </c>
      <c r="I87" s="4">
        <f>+VLOOKUP(N87,'hoja 3'!$B$3:$F$831,4,0)</f>
        <v>3400</v>
      </c>
      <c r="J87" s="5" t="str">
        <f>+VLOOKUP(I87,'hoja 3'!B85:F913,2,0)</f>
        <v>SERVICIOS FINANCIEROS, BANCARIOS Y COMERCIALES</v>
      </c>
      <c r="K87" s="3">
        <f t="shared" si="18"/>
        <v>310125319</v>
      </c>
      <c r="L87" s="3">
        <f t="shared" si="19"/>
        <v>353148261</v>
      </c>
      <c r="M87" s="3">
        <f t="shared" si="20"/>
        <v>115658155.14</v>
      </c>
      <c r="N87" s="4">
        <f t="shared" si="21"/>
        <v>3431</v>
      </c>
      <c r="O87" s="5" t="str">
        <f>+VLOOKUP(N87,'hoja 3'!B85:F913,2,0)</f>
        <v>GASTOS INHERENTES A LA RECAUDACIÓN</v>
      </c>
      <c r="P87" s="6">
        <f t="shared" si="22"/>
        <v>38703698</v>
      </c>
      <c r="Q87" s="6">
        <f t="shared" si="22"/>
        <v>80514140</v>
      </c>
      <c r="R87" s="6">
        <f t="shared" si="22"/>
        <v>19118362.050000001</v>
      </c>
      <c r="S87" s="39" t="s">
        <v>1300</v>
      </c>
      <c r="T87" s="8" t="s">
        <v>1304</v>
      </c>
      <c r="U87" s="5" t="s">
        <v>34</v>
      </c>
      <c r="V87" s="5" t="s">
        <v>34</v>
      </c>
      <c r="W87" s="45" t="s">
        <v>1298</v>
      </c>
      <c r="X87" s="46" t="s">
        <v>33</v>
      </c>
    </row>
    <row r="88" spans="2:24" ht="192" customHeight="1" x14ac:dyDescent="0.25">
      <c r="B88" s="82">
        <v>2019</v>
      </c>
      <c r="C88" s="5" t="s">
        <v>1295</v>
      </c>
      <c r="D88" s="4">
        <f>+VLOOKUP(N88,'hoja 3'!B86:D914,3,0)</f>
        <v>3000</v>
      </c>
      <c r="E88" s="5" t="str">
        <f>+VLOOKUP(D88,'hoja 3'!$B$3:$C$831,2,0)</f>
        <v>SERVICIOS GENERALES</v>
      </c>
      <c r="F88" s="3">
        <f t="shared" si="15"/>
        <v>4747550737</v>
      </c>
      <c r="G88" s="3">
        <f t="shared" si="16"/>
        <v>4726257508.3800001</v>
      </c>
      <c r="H88" s="3">
        <f t="shared" si="17"/>
        <v>1418472461.6400001</v>
      </c>
      <c r="I88" s="4">
        <f>+VLOOKUP(N88,'hoja 3'!$B$3:$F$831,4,0)</f>
        <v>3400</v>
      </c>
      <c r="J88" s="5" t="str">
        <f>+VLOOKUP(I88,'hoja 3'!B86:F914,2,0)</f>
        <v>SERVICIOS FINANCIEROS, BANCARIOS Y COMERCIALES</v>
      </c>
      <c r="K88" s="3">
        <f t="shared" si="18"/>
        <v>310125319</v>
      </c>
      <c r="L88" s="3">
        <f t="shared" si="19"/>
        <v>353148261</v>
      </c>
      <c r="M88" s="3">
        <f t="shared" si="20"/>
        <v>115658155.14</v>
      </c>
      <c r="N88" s="4">
        <f t="shared" si="21"/>
        <v>3432</v>
      </c>
      <c r="O88" s="5" t="str">
        <f>+VLOOKUP(N88,'hoja 3'!B86:F914,2,0)</f>
        <v>GASTOS DE ENSOBRETADO Y TRASLADO DE NÓMINA</v>
      </c>
      <c r="P88" s="6">
        <f t="shared" si="22"/>
        <v>3200000</v>
      </c>
      <c r="Q88" s="6">
        <f t="shared" si="22"/>
        <v>4412500</v>
      </c>
      <c r="R88" s="6">
        <f t="shared" si="22"/>
        <v>0</v>
      </c>
      <c r="S88" s="39" t="s">
        <v>1300</v>
      </c>
      <c r="T88" s="8" t="s">
        <v>1304</v>
      </c>
      <c r="U88" s="5" t="s">
        <v>34</v>
      </c>
      <c r="V88" s="5" t="s">
        <v>34</v>
      </c>
      <c r="W88" s="45" t="s">
        <v>1298</v>
      </c>
      <c r="X88" s="46" t="s">
        <v>33</v>
      </c>
    </row>
    <row r="89" spans="2:24" ht="192" customHeight="1" x14ac:dyDescent="0.25">
      <c r="B89" s="82">
        <v>2019</v>
      </c>
      <c r="C89" s="5" t="s">
        <v>1295</v>
      </c>
      <c r="D89" s="4">
        <f>+VLOOKUP(N89,'hoja 3'!B87:D915,3,0)</f>
        <v>3000</v>
      </c>
      <c r="E89" s="5" t="str">
        <f>+VLOOKUP(D89,'hoja 3'!$B$3:$C$831,2,0)</f>
        <v>SERVICIOS GENERALES</v>
      </c>
      <c r="F89" s="3">
        <f t="shared" si="15"/>
        <v>4747550737</v>
      </c>
      <c r="G89" s="3">
        <f t="shared" si="16"/>
        <v>4726257508.3800001</v>
      </c>
      <c r="H89" s="3">
        <f t="shared" si="17"/>
        <v>1418472461.6400001</v>
      </c>
      <c r="I89" s="4">
        <f>+VLOOKUP(N89,'hoja 3'!$B$3:$F$831,4,0)</f>
        <v>3400</v>
      </c>
      <c r="J89" s="5" t="str">
        <f>+VLOOKUP(I89,'hoja 3'!B87:F915,2,0)</f>
        <v>SERVICIOS FINANCIEROS, BANCARIOS Y COMERCIALES</v>
      </c>
      <c r="K89" s="3">
        <f t="shared" si="18"/>
        <v>310125319</v>
      </c>
      <c r="L89" s="3">
        <f t="shared" si="19"/>
        <v>353148261</v>
      </c>
      <c r="M89" s="3">
        <f t="shared" si="20"/>
        <v>115658155.14</v>
      </c>
      <c r="N89" s="4">
        <f t="shared" si="21"/>
        <v>3451</v>
      </c>
      <c r="O89" s="5" t="str">
        <f>+VLOOKUP(N89,'hoja 3'!B87:F915,2,0)</f>
        <v>SEGURO DE BIENES PATRIMONIALES</v>
      </c>
      <c r="P89" s="6">
        <f t="shared" si="22"/>
        <v>262111106</v>
      </c>
      <c r="Q89" s="6">
        <f t="shared" si="22"/>
        <v>262111106</v>
      </c>
      <c r="R89" s="6">
        <f t="shared" si="22"/>
        <v>96185243.590000004</v>
      </c>
      <c r="S89" s="39" t="s">
        <v>1300</v>
      </c>
      <c r="T89" s="8" t="s">
        <v>1304</v>
      </c>
      <c r="U89" s="5" t="s">
        <v>34</v>
      </c>
      <c r="V89" s="5" t="s">
        <v>34</v>
      </c>
      <c r="W89" s="45" t="s">
        <v>1298</v>
      </c>
      <c r="X89" s="46" t="s">
        <v>33</v>
      </c>
    </row>
    <row r="90" spans="2:24" ht="192" customHeight="1" x14ac:dyDescent="0.25">
      <c r="B90" s="82">
        <v>2019</v>
      </c>
      <c r="C90" s="5" t="s">
        <v>1295</v>
      </c>
      <c r="D90" s="4">
        <f>+VLOOKUP(N90,'hoja 3'!B88:D916,3,0)</f>
        <v>3000</v>
      </c>
      <c r="E90" s="5" t="str">
        <f>+VLOOKUP(D90,'hoja 3'!$B$3:$C$831,2,0)</f>
        <v>SERVICIOS GENERALES</v>
      </c>
      <c r="F90" s="3">
        <f t="shared" si="15"/>
        <v>4747550737</v>
      </c>
      <c r="G90" s="3">
        <f t="shared" si="16"/>
        <v>4726257508.3800001</v>
      </c>
      <c r="H90" s="3">
        <f t="shared" si="17"/>
        <v>1418472461.6400001</v>
      </c>
      <c r="I90" s="4">
        <f>+VLOOKUP(N90,'hoja 3'!$B$3:$F$831,4,0)</f>
        <v>3400</v>
      </c>
      <c r="J90" s="5" t="str">
        <f>+VLOOKUP(I90,'hoja 3'!B88:F916,2,0)</f>
        <v>SERVICIOS FINANCIEROS, BANCARIOS Y COMERCIALES</v>
      </c>
      <c r="K90" s="3">
        <f t="shared" si="18"/>
        <v>310125319</v>
      </c>
      <c r="L90" s="3">
        <f t="shared" si="19"/>
        <v>353148261</v>
      </c>
      <c r="M90" s="3">
        <f t="shared" si="20"/>
        <v>115658155.14</v>
      </c>
      <c r="N90" s="4">
        <f t="shared" si="21"/>
        <v>3471</v>
      </c>
      <c r="O90" s="5" t="str">
        <f>+VLOOKUP(N90,'hoja 3'!B88:F916,2,0)</f>
        <v>FLETES Y MANIOBRAS</v>
      </c>
      <c r="P90" s="6">
        <f t="shared" si="22"/>
        <v>5455817</v>
      </c>
      <c r="Q90" s="6">
        <f t="shared" si="22"/>
        <v>5455817</v>
      </c>
      <c r="R90" s="6">
        <f t="shared" si="22"/>
        <v>7500</v>
      </c>
      <c r="S90" s="39" t="s">
        <v>1300</v>
      </c>
      <c r="T90" s="8" t="s">
        <v>1304</v>
      </c>
      <c r="U90" s="5" t="s">
        <v>34</v>
      </c>
      <c r="V90" s="5" t="s">
        <v>34</v>
      </c>
      <c r="W90" s="45" t="s">
        <v>1298</v>
      </c>
      <c r="X90" s="46" t="s">
        <v>33</v>
      </c>
    </row>
    <row r="91" spans="2:24" ht="192" customHeight="1" x14ac:dyDescent="0.25">
      <c r="B91" s="82">
        <v>2019</v>
      </c>
      <c r="C91" s="5" t="s">
        <v>1295</v>
      </c>
      <c r="D91" s="4">
        <f>+VLOOKUP(N91,'hoja 3'!B89:D917,3,0)</f>
        <v>3000</v>
      </c>
      <c r="E91" s="5" t="str">
        <f>+VLOOKUP(D91,'hoja 3'!$B$3:$C$831,2,0)</f>
        <v>SERVICIOS GENERALES</v>
      </c>
      <c r="F91" s="3">
        <f t="shared" si="15"/>
        <v>4747550737</v>
      </c>
      <c r="G91" s="3">
        <f t="shared" si="16"/>
        <v>4726257508.3800001</v>
      </c>
      <c r="H91" s="3">
        <f t="shared" si="17"/>
        <v>1418472461.6400001</v>
      </c>
      <c r="I91" s="4">
        <f>+VLOOKUP(N91,'hoja 3'!$B$3:$F$831,4,0)</f>
        <v>3500</v>
      </c>
      <c r="J91" s="5" t="str">
        <f>+VLOOKUP(I91,'hoja 3'!B89:F917,2,0)</f>
        <v>SERVICIOS DE INSTALACIÓN, REPARACIÓN, MANTENIMIENTO Y CONSERVACIÓN</v>
      </c>
      <c r="K91" s="3">
        <f t="shared" si="18"/>
        <v>1327394075</v>
      </c>
      <c r="L91" s="3">
        <f t="shared" si="19"/>
        <v>1641191738.05</v>
      </c>
      <c r="M91" s="3">
        <f t="shared" si="20"/>
        <v>330045394.91000003</v>
      </c>
      <c r="N91" s="4">
        <f t="shared" si="21"/>
        <v>3511</v>
      </c>
      <c r="O91" s="5" t="str">
        <f>+VLOOKUP(N91,'hoja 3'!B89:F917,2,0)</f>
        <v>CONSERVACIÓN Y MANTENIMIENTO MENOR DE INMUEBLES</v>
      </c>
      <c r="P91" s="6">
        <f t="shared" si="22"/>
        <v>32873275</v>
      </c>
      <c r="Q91" s="6">
        <f t="shared" si="22"/>
        <v>34618703</v>
      </c>
      <c r="R91" s="6">
        <f t="shared" si="22"/>
        <v>48720</v>
      </c>
      <c r="S91" s="39" t="s">
        <v>1300</v>
      </c>
      <c r="T91" s="8" t="s">
        <v>1304</v>
      </c>
      <c r="U91" s="5" t="s">
        <v>34</v>
      </c>
      <c r="V91" s="5" t="s">
        <v>34</v>
      </c>
      <c r="W91" s="45" t="s">
        <v>1298</v>
      </c>
      <c r="X91" s="46" t="s">
        <v>33</v>
      </c>
    </row>
    <row r="92" spans="2:24" ht="192" customHeight="1" x14ac:dyDescent="0.25">
      <c r="B92" s="82">
        <v>2019</v>
      </c>
      <c r="C92" s="5" t="s">
        <v>1295</v>
      </c>
      <c r="D92" s="4">
        <f>+VLOOKUP(N92,'hoja 3'!B90:D918,3,0)</f>
        <v>3000</v>
      </c>
      <c r="E92" s="5" t="str">
        <f>+VLOOKUP(D92,'hoja 3'!$B$3:$C$831,2,0)</f>
        <v>SERVICIOS GENERALES</v>
      </c>
      <c r="F92" s="3">
        <f t="shared" si="15"/>
        <v>4747550737</v>
      </c>
      <c r="G92" s="3">
        <f t="shared" si="16"/>
        <v>4726257508.3800001</v>
      </c>
      <c r="H92" s="3">
        <f t="shared" si="17"/>
        <v>1418472461.6400001</v>
      </c>
      <c r="I92" s="4">
        <f>+VLOOKUP(N92,'hoja 3'!$B$3:$F$831,4,0)</f>
        <v>3500</v>
      </c>
      <c r="J92" s="5" t="str">
        <f>+VLOOKUP(I92,'hoja 3'!B90:F918,2,0)</f>
        <v>SERVICIOS DE INSTALACIÓN, REPARACIÓN, MANTENIMIENTO Y CONSERVACIÓN</v>
      </c>
      <c r="K92" s="3">
        <f t="shared" si="18"/>
        <v>1327394075</v>
      </c>
      <c r="L92" s="3">
        <f t="shared" si="19"/>
        <v>1641191738.05</v>
      </c>
      <c r="M92" s="3">
        <f t="shared" si="20"/>
        <v>330045394.91000003</v>
      </c>
      <c r="N92" s="4">
        <f t="shared" si="21"/>
        <v>3521</v>
      </c>
      <c r="O92" s="5" t="str">
        <f>+VLOOKUP(N92,'hoja 3'!B90:F918,2,0)</f>
        <v>INSTALACIÓN, REPARACIÓN Y MANTENIMIENTO DE MOBILIARIO Y EQUIPO DE ADMINISTRACIÓN, EDUCACIONAL Y RECREATIVO</v>
      </c>
      <c r="P92" s="6">
        <f t="shared" si="22"/>
        <v>2400558</v>
      </c>
      <c r="Q92" s="6">
        <f t="shared" si="22"/>
        <v>3248758</v>
      </c>
      <c r="R92" s="6">
        <f t="shared" si="22"/>
        <v>0</v>
      </c>
      <c r="S92" s="39" t="s">
        <v>1300</v>
      </c>
      <c r="T92" s="8" t="s">
        <v>1304</v>
      </c>
      <c r="U92" s="5" t="s">
        <v>34</v>
      </c>
      <c r="V92" s="5" t="s">
        <v>34</v>
      </c>
      <c r="W92" s="45" t="s">
        <v>1298</v>
      </c>
      <c r="X92" s="46" t="s">
        <v>33</v>
      </c>
    </row>
    <row r="93" spans="2:24" ht="192" customHeight="1" x14ac:dyDescent="0.25">
      <c r="B93" s="82">
        <v>2019</v>
      </c>
      <c r="C93" s="5" t="s">
        <v>1295</v>
      </c>
      <c r="D93" s="4">
        <f>+VLOOKUP(N93,'hoja 3'!B91:D919,3,0)</f>
        <v>3000</v>
      </c>
      <c r="E93" s="5" t="str">
        <f>+VLOOKUP(D93,'hoja 3'!$B$3:$C$831,2,0)</f>
        <v>SERVICIOS GENERALES</v>
      </c>
      <c r="F93" s="3">
        <f t="shared" si="15"/>
        <v>4747550737</v>
      </c>
      <c r="G93" s="3">
        <f t="shared" si="16"/>
        <v>4726257508.3800001</v>
      </c>
      <c r="H93" s="3">
        <f t="shared" si="17"/>
        <v>1418472461.6400001</v>
      </c>
      <c r="I93" s="4">
        <f>+VLOOKUP(N93,'hoja 3'!$B$3:$F$831,4,0)</f>
        <v>3500</v>
      </c>
      <c r="J93" s="5" t="str">
        <f>+VLOOKUP(I93,'hoja 3'!B91:F919,2,0)</f>
        <v>SERVICIOS DE INSTALACIÓN, REPARACIÓN, MANTENIMIENTO Y CONSERVACIÓN</v>
      </c>
      <c r="K93" s="3">
        <f t="shared" si="18"/>
        <v>1327394075</v>
      </c>
      <c r="L93" s="3">
        <f t="shared" si="19"/>
        <v>1641191738.05</v>
      </c>
      <c r="M93" s="3">
        <f t="shared" si="20"/>
        <v>330045394.91000003</v>
      </c>
      <c r="N93" s="4">
        <f t="shared" si="21"/>
        <v>3531</v>
      </c>
      <c r="O93" s="5" t="str">
        <f>+VLOOKUP(N93,'hoja 3'!B91:F919,2,0)</f>
        <v>INSTALACIÓN, REPARACIÓN Y MANTENIMIENTO DE EQUIPO DE CÓMPUTO Y TECNOLOGÍAS DE LA INFORMACIÓN</v>
      </c>
      <c r="P93" s="6">
        <f t="shared" si="22"/>
        <v>1369516</v>
      </c>
      <c r="Q93" s="6">
        <f t="shared" si="22"/>
        <v>57369516</v>
      </c>
      <c r="R93" s="6">
        <f t="shared" si="22"/>
        <v>0</v>
      </c>
      <c r="S93" s="39" t="s">
        <v>1300</v>
      </c>
      <c r="T93" s="8" t="s">
        <v>1304</v>
      </c>
      <c r="U93" s="5" t="s">
        <v>34</v>
      </c>
      <c r="V93" s="5" t="s">
        <v>34</v>
      </c>
      <c r="W93" s="45" t="s">
        <v>1298</v>
      </c>
      <c r="X93" s="46" t="s">
        <v>33</v>
      </c>
    </row>
    <row r="94" spans="2:24" ht="192" customHeight="1" x14ac:dyDescent="0.25">
      <c r="B94" s="82">
        <v>2019</v>
      </c>
      <c r="C94" s="5" t="s">
        <v>1295</v>
      </c>
      <c r="D94" s="4">
        <f>+VLOOKUP(N94,'hoja 3'!B92:D920,3,0)</f>
        <v>3000</v>
      </c>
      <c r="E94" s="5" t="str">
        <f>+VLOOKUP(D94,'hoja 3'!$B$3:$C$831,2,0)</f>
        <v>SERVICIOS GENERALES</v>
      </c>
      <c r="F94" s="3">
        <f t="shared" si="15"/>
        <v>4747550737</v>
      </c>
      <c r="G94" s="3">
        <f t="shared" si="16"/>
        <v>4726257508.3800001</v>
      </c>
      <c r="H94" s="3">
        <f t="shared" si="17"/>
        <v>1418472461.6400001</v>
      </c>
      <c r="I94" s="4">
        <f>+VLOOKUP(N94,'hoja 3'!$B$3:$F$831,4,0)</f>
        <v>3500</v>
      </c>
      <c r="J94" s="5" t="str">
        <f>+VLOOKUP(I94,'hoja 3'!B92:F920,2,0)</f>
        <v>SERVICIOS DE INSTALACIÓN, REPARACIÓN, MANTENIMIENTO Y CONSERVACIÓN</v>
      </c>
      <c r="K94" s="3">
        <f t="shared" si="18"/>
        <v>1327394075</v>
      </c>
      <c r="L94" s="3">
        <f t="shared" si="19"/>
        <v>1641191738.05</v>
      </c>
      <c r="M94" s="3">
        <f t="shared" si="20"/>
        <v>330045394.91000003</v>
      </c>
      <c r="N94" s="4">
        <f t="shared" si="21"/>
        <v>3541</v>
      </c>
      <c r="O94" s="5" t="str">
        <f>+VLOOKUP(N94,'hoja 3'!B92:F920,2,0)</f>
        <v>INSTALACIÓN, REPARACIÓN Y MANTENIMIENTO DE EQUIPO E INSTRUMENTAL MÉDICO Y DE LABORATORIO</v>
      </c>
      <c r="P94" s="6">
        <f t="shared" si="22"/>
        <v>15450164</v>
      </c>
      <c r="Q94" s="6">
        <f t="shared" si="22"/>
        <v>10450164</v>
      </c>
      <c r="R94" s="6">
        <f t="shared" si="22"/>
        <v>0</v>
      </c>
      <c r="S94" s="39" t="s">
        <v>1300</v>
      </c>
      <c r="T94" s="8" t="s">
        <v>1304</v>
      </c>
      <c r="U94" s="5" t="s">
        <v>34</v>
      </c>
      <c r="V94" s="5" t="s">
        <v>34</v>
      </c>
      <c r="W94" s="45" t="s">
        <v>1298</v>
      </c>
      <c r="X94" s="46" t="s">
        <v>33</v>
      </c>
    </row>
    <row r="95" spans="2:24" ht="192" customHeight="1" x14ac:dyDescent="0.25">
      <c r="B95" s="82">
        <v>2019</v>
      </c>
      <c r="C95" s="5" t="s">
        <v>1295</v>
      </c>
      <c r="D95" s="4">
        <f>+VLOOKUP(N95,'hoja 3'!B93:D921,3,0)</f>
        <v>3000</v>
      </c>
      <c r="E95" s="5" t="str">
        <f>+VLOOKUP(D95,'hoja 3'!$B$3:$C$831,2,0)</f>
        <v>SERVICIOS GENERALES</v>
      </c>
      <c r="F95" s="3">
        <f t="shared" si="15"/>
        <v>4747550737</v>
      </c>
      <c r="G95" s="3">
        <f t="shared" si="16"/>
        <v>4726257508.3800001</v>
      </c>
      <c r="H95" s="3">
        <f t="shared" si="17"/>
        <v>1418472461.6400001</v>
      </c>
      <c r="I95" s="4">
        <f>+VLOOKUP(N95,'hoja 3'!$B$3:$F$831,4,0)</f>
        <v>3500</v>
      </c>
      <c r="J95" s="5" t="str">
        <f>+VLOOKUP(I95,'hoja 3'!B93:F921,2,0)</f>
        <v>SERVICIOS DE INSTALACIÓN, REPARACIÓN, MANTENIMIENTO Y CONSERVACIÓN</v>
      </c>
      <c r="K95" s="3">
        <f t="shared" si="18"/>
        <v>1327394075</v>
      </c>
      <c r="L95" s="3">
        <f t="shared" si="19"/>
        <v>1641191738.05</v>
      </c>
      <c r="M95" s="3">
        <f t="shared" si="20"/>
        <v>330045394.91000003</v>
      </c>
      <c r="N95" s="4">
        <f t="shared" si="21"/>
        <v>3552</v>
      </c>
      <c r="O95" s="5" t="str">
        <f>+VLOOKUP(N95,'hoja 3'!B93:F921,2,0)</f>
        <v>REPARACIÓN Y MANTENIMIENTO Y CONSERVACIÓN DE EQUIPO DE TRANSPORTE DESTINADOS A SERVICIOS PÚBLICOS Y OPERACIÓN DE PROGRAMAS PÚBLICOS</v>
      </c>
      <c r="P95" s="6">
        <f t="shared" si="22"/>
        <v>891122267</v>
      </c>
      <c r="Q95" s="6">
        <f t="shared" si="22"/>
        <v>744722267</v>
      </c>
      <c r="R95" s="6">
        <f t="shared" si="22"/>
        <v>268052680.84</v>
      </c>
      <c r="S95" s="39" t="s">
        <v>1300</v>
      </c>
      <c r="T95" s="8" t="s">
        <v>1304</v>
      </c>
      <c r="U95" s="5" t="s">
        <v>34</v>
      </c>
      <c r="V95" s="5" t="s">
        <v>34</v>
      </c>
      <c r="W95" s="45" t="s">
        <v>1298</v>
      </c>
      <c r="X95" s="46" t="s">
        <v>33</v>
      </c>
    </row>
    <row r="96" spans="2:24" ht="192" customHeight="1" x14ac:dyDescent="0.25">
      <c r="B96" s="82">
        <v>2019</v>
      </c>
      <c r="C96" s="5" t="s">
        <v>1295</v>
      </c>
      <c r="D96" s="4">
        <f>+VLOOKUP(N96,'hoja 3'!B94:D922,3,0)</f>
        <v>3000</v>
      </c>
      <c r="E96" s="5" t="str">
        <f>+VLOOKUP(D96,'hoja 3'!$B$3:$C$831,2,0)</f>
        <v>SERVICIOS GENERALES</v>
      </c>
      <c r="F96" s="3">
        <f t="shared" si="15"/>
        <v>4747550737</v>
      </c>
      <c r="G96" s="3">
        <f t="shared" si="16"/>
        <v>4726257508.3800001</v>
      </c>
      <c r="H96" s="3">
        <f t="shared" si="17"/>
        <v>1418472461.6400001</v>
      </c>
      <c r="I96" s="4">
        <f>+VLOOKUP(N96,'hoja 3'!$B$3:$F$831,4,0)</f>
        <v>3500</v>
      </c>
      <c r="J96" s="5" t="str">
        <f>+VLOOKUP(I96,'hoja 3'!B94:F922,2,0)</f>
        <v>SERVICIOS DE INSTALACIÓN, REPARACIÓN, MANTENIMIENTO Y CONSERVACIÓN</v>
      </c>
      <c r="K96" s="3">
        <f t="shared" si="18"/>
        <v>1327394075</v>
      </c>
      <c r="L96" s="3">
        <f t="shared" si="19"/>
        <v>1641191738.05</v>
      </c>
      <c r="M96" s="3">
        <f t="shared" si="20"/>
        <v>330045394.91000003</v>
      </c>
      <c r="N96" s="4">
        <f t="shared" si="21"/>
        <v>3553</v>
      </c>
      <c r="O96" s="5" t="str">
        <f>+VLOOKUP(N96,'hoja 3'!B94:F922,2,0)</f>
        <v>REPARACIÓN Y MANTENIMIENTO Y CONSERVACIÓN DE EQUIPO DE TRANSPORTE DESTINADOS A SERVIDORES PÚBLICOS Y SERVICIOS ADMINISTRATIVOS</v>
      </c>
      <c r="P96" s="6">
        <f t="shared" si="22"/>
        <v>789182</v>
      </c>
      <c r="Q96" s="6">
        <f t="shared" si="22"/>
        <v>789182</v>
      </c>
      <c r="R96" s="6">
        <f t="shared" si="22"/>
        <v>0</v>
      </c>
      <c r="S96" s="39" t="s">
        <v>1300</v>
      </c>
      <c r="T96" s="8" t="s">
        <v>1304</v>
      </c>
      <c r="U96" s="5" t="s">
        <v>34</v>
      </c>
      <c r="V96" s="5" t="s">
        <v>34</v>
      </c>
      <c r="W96" s="45" t="s">
        <v>1298</v>
      </c>
      <c r="X96" s="46" t="s">
        <v>33</v>
      </c>
    </row>
    <row r="97" spans="1:24" ht="192" customHeight="1" x14ac:dyDescent="0.25">
      <c r="B97" s="82">
        <v>2019</v>
      </c>
      <c r="C97" s="5" t="s">
        <v>1295</v>
      </c>
      <c r="D97" s="4">
        <f>+VLOOKUP(N97,'hoja 3'!B95:D923,3,0)</f>
        <v>3000</v>
      </c>
      <c r="E97" s="5" t="str">
        <f>+VLOOKUP(D97,'hoja 3'!$B$3:$C$831,2,0)</f>
        <v>SERVICIOS GENERALES</v>
      </c>
      <c r="F97" s="3">
        <f t="shared" si="15"/>
        <v>4747550737</v>
      </c>
      <c r="G97" s="3">
        <f t="shared" si="16"/>
        <v>4726257508.3800001</v>
      </c>
      <c r="H97" s="3">
        <f t="shared" si="17"/>
        <v>1418472461.6400001</v>
      </c>
      <c r="I97" s="4">
        <f>+VLOOKUP(N97,'hoja 3'!$B$3:$F$831,4,0)</f>
        <v>3500</v>
      </c>
      <c r="J97" s="5" t="str">
        <f>+VLOOKUP(I97,'hoja 3'!B95:F923,2,0)</f>
        <v>SERVICIOS DE INSTALACIÓN, REPARACIÓN, MANTENIMIENTO Y CONSERVACIÓN</v>
      </c>
      <c r="K97" s="3">
        <f t="shared" si="18"/>
        <v>1327394075</v>
      </c>
      <c r="L97" s="3">
        <f t="shared" si="19"/>
        <v>1641191738.05</v>
      </c>
      <c r="M97" s="3">
        <f t="shared" si="20"/>
        <v>330045394.91000003</v>
      </c>
      <c r="N97" s="4">
        <f t="shared" si="21"/>
        <v>3571</v>
      </c>
      <c r="O97" s="5" t="str">
        <f>+VLOOKUP(N97,'hoja 3'!B95:F923,2,0)</f>
        <v>INSTALACIÓN, REPARACIÓN Y MANTENIMIENTO DE MAQUINARÍA, OTROS EQUIPOS Y HERRAMIENTA</v>
      </c>
      <c r="P97" s="6">
        <f t="shared" si="22"/>
        <v>318108578</v>
      </c>
      <c r="Q97" s="6">
        <f t="shared" si="22"/>
        <v>556201887.04999995</v>
      </c>
      <c r="R97" s="6">
        <f t="shared" si="22"/>
        <v>47594683.880000003</v>
      </c>
      <c r="S97" s="39" t="s">
        <v>1300</v>
      </c>
      <c r="T97" s="8" t="s">
        <v>1304</v>
      </c>
      <c r="U97" s="5" t="s">
        <v>34</v>
      </c>
      <c r="V97" s="5" t="s">
        <v>34</v>
      </c>
      <c r="W97" s="45" t="s">
        <v>1298</v>
      </c>
      <c r="X97" s="46" t="s">
        <v>33</v>
      </c>
    </row>
    <row r="98" spans="1:24" ht="192" customHeight="1" x14ac:dyDescent="0.25">
      <c r="B98" s="82">
        <v>2019</v>
      </c>
      <c r="C98" s="5" t="s">
        <v>1295</v>
      </c>
      <c r="D98" s="4">
        <f>+VLOOKUP(N98,'hoja 3'!B96:D924,3,0)</f>
        <v>3000</v>
      </c>
      <c r="E98" s="5" t="str">
        <f>+VLOOKUP(D98,'hoja 3'!$B$3:$C$831,2,0)</f>
        <v>SERVICIOS GENERALES</v>
      </c>
      <c r="F98" s="3">
        <f t="shared" si="15"/>
        <v>4747550737</v>
      </c>
      <c r="G98" s="3">
        <f t="shared" si="16"/>
        <v>4726257508.3800001</v>
      </c>
      <c r="H98" s="3">
        <f t="shared" si="17"/>
        <v>1418472461.6400001</v>
      </c>
      <c r="I98" s="4">
        <f>+VLOOKUP(N98,'hoja 3'!$B$3:$F$831,4,0)</f>
        <v>3500</v>
      </c>
      <c r="J98" s="5" t="str">
        <f>+VLOOKUP(I98,'hoja 3'!B96:F924,2,0)</f>
        <v>SERVICIOS DE INSTALACIÓN, REPARACIÓN, MANTENIMIENTO Y CONSERVACIÓN</v>
      </c>
      <c r="K98" s="3">
        <f t="shared" si="18"/>
        <v>1327394075</v>
      </c>
      <c r="L98" s="3">
        <f t="shared" si="19"/>
        <v>1641191738.05</v>
      </c>
      <c r="M98" s="3">
        <f t="shared" si="20"/>
        <v>330045394.91000003</v>
      </c>
      <c r="N98" s="4">
        <f t="shared" si="21"/>
        <v>3581</v>
      </c>
      <c r="O98" s="5" t="str">
        <f>+VLOOKUP(N98,'hoja 3'!B96:F924,2,0)</f>
        <v>SERVICIOS DE LIMPIEZA Y MANEJO DE DESECHOS</v>
      </c>
      <c r="P98" s="6">
        <f t="shared" si="22"/>
        <v>51040852</v>
      </c>
      <c r="Q98" s="6">
        <f t="shared" si="22"/>
        <v>206051578</v>
      </c>
      <c r="R98" s="6">
        <f t="shared" si="22"/>
        <v>9889806.7799999993</v>
      </c>
      <c r="S98" s="39" t="s">
        <v>1300</v>
      </c>
      <c r="T98" s="8" t="s">
        <v>1304</v>
      </c>
      <c r="U98" s="5" t="s">
        <v>34</v>
      </c>
      <c r="V98" s="5" t="s">
        <v>34</v>
      </c>
      <c r="W98" s="45" t="s">
        <v>1298</v>
      </c>
      <c r="X98" s="46" t="s">
        <v>33</v>
      </c>
    </row>
    <row r="99" spans="1:24" ht="192" customHeight="1" x14ac:dyDescent="0.25">
      <c r="B99" s="82">
        <v>2019</v>
      </c>
      <c r="C99" s="5" t="s">
        <v>1295</v>
      </c>
      <c r="D99" s="4">
        <f>+VLOOKUP(N99,'hoja 3'!B97:D925,3,0)</f>
        <v>3000</v>
      </c>
      <c r="E99" s="5" t="str">
        <f>+VLOOKUP(D99,'hoja 3'!$B$3:$C$831,2,0)</f>
        <v>SERVICIOS GENERALES</v>
      </c>
      <c r="F99" s="3">
        <f t="shared" si="15"/>
        <v>4747550737</v>
      </c>
      <c r="G99" s="3">
        <f t="shared" si="16"/>
        <v>4726257508.3800001</v>
      </c>
      <c r="H99" s="3">
        <f t="shared" si="17"/>
        <v>1418472461.6400001</v>
      </c>
      <c r="I99" s="4">
        <f>+VLOOKUP(N99,'hoja 3'!$B$3:$F$831,4,0)</f>
        <v>3500</v>
      </c>
      <c r="J99" s="5" t="str">
        <f>+VLOOKUP(I99,'hoja 3'!B97:F925,2,0)</f>
        <v>SERVICIOS DE INSTALACIÓN, REPARACIÓN, MANTENIMIENTO Y CONSERVACIÓN</v>
      </c>
      <c r="K99" s="3">
        <f t="shared" si="18"/>
        <v>1327394075</v>
      </c>
      <c r="L99" s="3">
        <f t="shared" si="19"/>
        <v>1641191738.05</v>
      </c>
      <c r="M99" s="3">
        <f t="shared" si="20"/>
        <v>330045394.91000003</v>
      </c>
      <c r="N99" s="4">
        <f t="shared" si="21"/>
        <v>3591</v>
      </c>
      <c r="O99" s="5" t="str">
        <f>+VLOOKUP(N99,'hoja 3'!B97:F925,2,0)</f>
        <v>SERVICIOS DE JARDINERÍA Y FUMIGACIÓN</v>
      </c>
      <c r="P99" s="6">
        <f t="shared" si="22"/>
        <v>14239683</v>
      </c>
      <c r="Q99" s="6">
        <f t="shared" si="22"/>
        <v>27739683</v>
      </c>
      <c r="R99" s="6">
        <f t="shared" si="22"/>
        <v>4459503.41</v>
      </c>
      <c r="S99" s="39" t="s">
        <v>1300</v>
      </c>
      <c r="T99" s="8" t="s">
        <v>1304</v>
      </c>
      <c r="U99" s="5" t="s">
        <v>34</v>
      </c>
      <c r="V99" s="5" t="s">
        <v>34</v>
      </c>
      <c r="W99" s="45" t="s">
        <v>1298</v>
      </c>
      <c r="X99" s="46" t="s">
        <v>33</v>
      </c>
    </row>
    <row r="100" spans="1:24" ht="192" customHeight="1" x14ac:dyDescent="0.25">
      <c r="B100" s="82">
        <v>2019</v>
      </c>
      <c r="C100" s="5" t="s">
        <v>1295</v>
      </c>
      <c r="D100" s="4">
        <f>+VLOOKUP(N100,'hoja 3'!B98:D926,3,0)</f>
        <v>3000</v>
      </c>
      <c r="E100" s="5" t="str">
        <f>+VLOOKUP(D100,'hoja 3'!$B$3:$C$831,2,0)</f>
        <v>SERVICIOS GENERALES</v>
      </c>
      <c r="F100" s="3">
        <f t="shared" si="15"/>
        <v>4747550737</v>
      </c>
      <c r="G100" s="3">
        <f t="shared" si="16"/>
        <v>4726257508.3800001</v>
      </c>
      <c r="H100" s="3">
        <f t="shared" si="17"/>
        <v>1418472461.6400001</v>
      </c>
      <c r="I100" s="4">
        <f>+VLOOKUP(N100,'hoja 3'!$B$3:$F$831,4,0)</f>
        <v>3600</v>
      </c>
      <c r="J100" s="5" t="str">
        <f>+VLOOKUP(I100,'hoja 3'!B98:F926,2,0)</f>
        <v>SERVICIOS DE COMUNICACIÓN SOCIAL Y PUBLICIDAD</v>
      </c>
      <c r="K100" s="3">
        <f t="shared" si="18"/>
        <v>0</v>
      </c>
      <c r="L100" s="3">
        <f t="shared" si="19"/>
        <v>10000000</v>
      </c>
      <c r="M100" s="3">
        <f t="shared" si="20"/>
        <v>1701899.81</v>
      </c>
      <c r="N100" s="4">
        <f t="shared" si="21"/>
        <v>3661</v>
      </c>
      <c r="O100" s="5" t="str">
        <f>+VLOOKUP(N100,'hoja 3'!B98:F926,2,0)</f>
        <v>SERVICIOS DE CREACIÓN Y DIFUSIÓN DE CONTENIDO EXCLUSIVAMENTE A TRAVÉS DE INTERNET</v>
      </c>
      <c r="P100" s="6">
        <f t="shared" si="22"/>
        <v>0</v>
      </c>
      <c r="Q100" s="6">
        <f t="shared" si="22"/>
        <v>10000000</v>
      </c>
      <c r="R100" s="6">
        <f t="shared" si="22"/>
        <v>1701899.81</v>
      </c>
      <c r="S100" s="39" t="s">
        <v>1300</v>
      </c>
      <c r="T100" s="8" t="s">
        <v>1304</v>
      </c>
      <c r="U100" s="5" t="s">
        <v>34</v>
      </c>
      <c r="V100" s="5" t="s">
        <v>34</v>
      </c>
      <c r="W100" s="45" t="s">
        <v>1298</v>
      </c>
      <c r="X100" s="46" t="s">
        <v>33</v>
      </c>
    </row>
    <row r="101" spans="1:24" ht="192" customHeight="1" x14ac:dyDescent="0.25">
      <c r="B101" s="82">
        <v>2019</v>
      </c>
      <c r="C101" s="5" t="s">
        <v>1295</v>
      </c>
      <c r="D101" s="4">
        <f>+VLOOKUP(N101,'hoja 3'!B99:D927,3,0)</f>
        <v>3000</v>
      </c>
      <c r="E101" s="5" t="str">
        <f>+VLOOKUP(D101,'hoja 3'!$B$3:$C$831,2,0)</f>
        <v>SERVICIOS GENERALES</v>
      </c>
      <c r="F101" s="3">
        <f t="shared" ref="F101:F111" si="23">+SUMIF($F$140:$F$264,D101,$I$140:$I$264)</f>
        <v>4747550737</v>
      </c>
      <c r="G101" s="3">
        <f t="shared" ref="G101:G111" si="24">+SUMIF($F$140:$F$264,D101,$J$140:$J$264)</f>
        <v>4726257508.3800001</v>
      </c>
      <c r="H101" s="3">
        <f t="shared" ref="H101:H111" si="25">+SUMIF($F$140:$F$264,D101,$K$140:$K$264)</f>
        <v>1418472461.6400001</v>
      </c>
      <c r="I101" s="4">
        <f>+VLOOKUP(N101,'hoja 3'!$B$3:$F$831,4,0)</f>
        <v>3700</v>
      </c>
      <c r="J101" s="5" t="str">
        <f>+VLOOKUP(I101,'hoja 3'!B99:F927,2,0)</f>
        <v>SERVICIOS DE TRASLADO Y VÍATICOS</v>
      </c>
      <c r="K101" s="3">
        <f t="shared" ref="K101:K111" si="26">+SUMIF($G$140:$G$264,I101,$I$140:$I$264)</f>
        <v>3000000</v>
      </c>
      <c r="L101" s="3">
        <f t="shared" ref="L101:L111" si="27">+SUMIF($G$140:$G$264,I101,$J$140:$J$264)</f>
        <v>3394000</v>
      </c>
      <c r="M101" s="3">
        <f t="shared" ref="M101:M111" si="28">+SUMIF($G$140:$G$264,I101,$K$140:$K$264)</f>
        <v>189794.65</v>
      </c>
      <c r="N101" s="4">
        <f t="shared" si="21"/>
        <v>3712</v>
      </c>
      <c r="O101" s="5" t="str">
        <f>+VLOOKUP(N101,'hoja 3'!B99:F927,2,0)</f>
        <v>PASAJES AÉREOS INTERNACIONALES.</v>
      </c>
      <c r="P101" s="6">
        <f t="shared" si="22"/>
        <v>0</v>
      </c>
      <c r="Q101" s="6">
        <f t="shared" si="22"/>
        <v>180000</v>
      </c>
      <c r="R101" s="6">
        <f t="shared" si="22"/>
        <v>162064</v>
      </c>
      <c r="S101" s="39" t="s">
        <v>1300</v>
      </c>
      <c r="T101" s="8" t="s">
        <v>1304</v>
      </c>
      <c r="U101" s="5" t="s">
        <v>34</v>
      </c>
      <c r="V101" s="5" t="s">
        <v>34</v>
      </c>
      <c r="W101" s="45" t="s">
        <v>1298</v>
      </c>
      <c r="X101" s="46" t="s">
        <v>33</v>
      </c>
    </row>
    <row r="102" spans="1:24" ht="192" customHeight="1" x14ac:dyDescent="0.25">
      <c r="A102" s="87" t="s">
        <v>1294</v>
      </c>
      <c r="B102" s="82">
        <v>2019</v>
      </c>
      <c r="C102" s="5" t="s">
        <v>1295</v>
      </c>
      <c r="D102" s="4">
        <f>+VLOOKUP(N102,'hoja 3'!B100:D928,3,0)</f>
        <v>3000</v>
      </c>
      <c r="E102" s="5" t="str">
        <f>+VLOOKUP(D102,'hoja 3'!$B$3:$C$831,2,0)</f>
        <v>SERVICIOS GENERALES</v>
      </c>
      <c r="F102" s="3">
        <f t="shared" si="23"/>
        <v>4747550737</v>
      </c>
      <c r="G102" s="3">
        <f t="shared" si="24"/>
        <v>4726257508.3800001</v>
      </c>
      <c r="H102" s="3">
        <f t="shared" si="25"/>
        <v>1418472461.6400001</v>
      </c>
      <c r="I102" s="4">
        <f>+VLOOKUP(N102,'hoja 3'!$B$3:$F$831,4,0)</f>
        <v>3700</v>
      </c>
      <c r="J102" s="5" t="str">
        <f>+VLOOKUP(I102,'hoja 3'!B100:F928,2,0)</f>
        <v>SERVICIOS DE TRASLADO Y VÍATICOS</v>
      </c>
      <c r="K102" s="3">
        <f t="shared" si="26"/>
        <v>3000000</v>
      </c>
      <c r="L102" s="3">
        <f t="shared" si="27"/>
        <v>3394000</v>
      </c>
      <c r="M102" s="3">
        <f t="shared" si="28"/>
        <v>189794.65</v>
      </c>
      <c r="N102" s="4">
        <f t="shared" si="21"/>
        <v>3722</v>
      </c>
      <c r="O102" s="5" t="str">
        <f>+VLOOKUP(N102,'hoja 3'!B100:F928,2,0)</f>
        <v>PASAJES TERRESTRES AL INTERIOR DEL DISTRITO FEDERAL</v>
      </c>
      <c r="P102" s="6">
        <f t="shared" si="22"/>
        <v>0</v>
      </c>
      <c r="Q102" s="6">
        <f t="shared" si="22"/>
        <v>10000</v>
      </c>
      <c r="R102" s="6">
        <f t="shared" si="22"/>
        <v>0</v>
      </c>
      <c r="S102" s="39" t="s">
        <v>1300</v>
      </c>
      <c r="T102" s="8" t="s">
        <v>1304</v>
      </c>
      <c r="U102" s="5"/>
      <c r="V102" s="5"/>
      <c r="W102" s="45" t="s">
        <v>1298</v>
      </c>
      <c r="X102" s="46" t="s">
        <v>33</v>
      </c>
    </row>
    <row r="103" spans="1:24" ht="192" customHeight="1" x14ac:dyDescent="0.25">
      <c r="B103" s="82">
        <v>2019</v>
      </c>
      <c r="C103" s="5" t="s">
        <v>1295</v>
      </c>
      <c r="D103" s="4">
        <f>+VLOOKUP(N103,'hoja 3'!B100:D928,3,0)</f>
        <v>3000</v>
      </c>
      <c r="E103" s="5" t="str">
        <f>+VLOOKUP(D103,'hoja 3'!$B$3:$C$831,2,0)</f>
        <v>SERVICIOS GENERALES</v>
      </c>
      <c r="F103" s="3">
        <f t="shared" si="23"/>
        <v>4747550737</v>
      </c>
      <c r="G103" s="3">
        <f t="shared" si="24"/>
        <v>4726257508.3800001</v>
      </c>
      <c r="H103" s="3">
        <f t="shared" si="25"/>
        <v>1418472461.6400001</v>
      </c>
      <c r="I103" s="4">
        <f>+VLOOKUP(N103,'hoja 3'!$B$3:$F$831,4,0)</f>
        <v>3700</v>
      </c>
      <c r="J103" s="5" t="str">
        <f>+VLOOKUP(I103,'hoja 3'!B100:F928,2,0)</f>
        <v>SERVICIOS DE TRASLADO Y VÍATICOS</v>
      </c>
      <c r="K103" s="3">
        <f t="shared" si="26"/>
        <v>3000000</v>
      </c>
      <c r="L103" s="3">
        <f t="shared" si="27"/>
        <v>3394000</v>
      </c>
      <c r="M103" s="3">
        <f t="shared" si="28"/>
        <v>189794.65</v>
      </c>
      <c r="N103" s="4">
        <f t="shared" si="21"/>
        <v>3761</v>
      </c>
      <c r="O103" s="5" t="str">
        <f>+VLOOKUP(N103,'hoja 3'!B100:F928,2,0)</f>
        <v>VIÁTICOS EN EL EXTRANJERO</v>
      </c>
      <c r="P103" s="6">
        <f t="shared" si="22"/>
        <v>0</v>
      </c>
      <c r="Q103" s="6">
        <f t="shared" si="22"/>
        <v>204000</v>
      </c>
      <c r="R103" s="6">
        <f t="shared" si="22"/>
        <v>27730.65</v>
      </c>
      <c r="S103" s="39" t="s">
        <v>1300</v>
      </c>
      <c r="T103" s="8" t="s">
        <v>1304</v>
      </c>
      <c r="U103" s="5" t="s">
        <v>34</v>
      </c>
      <c r="V103" s="5" t="s">
        <v>34</v>
      </c>
      <c r="W103" s="45" t="s">
        <v>1298</v>
      </c>
      <c r="X103" s="46" t="s">
        <v>33</v>
      </c>
    </row>
    <row r="104" spans="1:24" ht="192" customHeight="1" x14ac:dyDescent="0.25">
      <c r="B104" s="82">
        <v>2019</v>
      </c>
      <c r="C104" s="5" t="s">
        <v>1295</v>
      </c>
      <c r="D104" s="4">
        <f>+VLOOKUP(N104,'hoja 3'!B101:D929,3,0)</f>
        <v>3000</v>
      </c>
      <c r="E104" s="5" t="str">
        <f>+VLOOKUP(D104,'hoja 3'!$B$3:$C$831,2,0)</f>
        <v>SERVICIOS GENERALES</v>
      </c>
      <c r="F104" s="3">
        <f t="shared" si="23"/>
        <v>4747550737</v>
      </c>
      <c r="G104" s="3">
        <f t="shared" si="24"/>
        <v>4726257508.3800001</v>
      </c>
      <c r="H104" s="3">
        <f t="shared" si="25"/>
        <v>1418472461.6400001</v>
      </c>
      <c r="I104" s="4">
        <f>+VLOOKUP(N104,'hoja 3'!$B$3:$F$831,4,0)</f>
        <v>3700</v>
      </c>
      <c r="J104" s="5" t="str">
        <f>+VLOOKUP(I104,'hoja 3'!B101:F929,2,0)</f>
        <v>SERVICIOS DE TRASLADO Y VÍATICOS</v>
      </c>
      <c r="K104" s="3">
        <f t="shared" si="26"/>
        <v>3000000</v>
      </c>
      <c r="L104" s="3">
        <f t="shared" si="27"/>
        <v>3394000</v>
      </c>
      <c r="M104" s="3">
        <f t="shared" si="28"/>
        <v>189794.65</v>
      </c>
      <c r="N104" s="4">
        <f t="shared" si="21"/>
        <v>3791</v>
      </c>
      <c r="O104" s="5" t="str">
        <f>+VLOOKUP(N104,'hoja 3'!B101:F929,2,0)</f>
        <v>OTROS SERVICIOS DE TRASLADO Y HOSPEDAJE</v>
      </c>
      <c r="P104" s="6">
        <f t="shared" si="22"/>
        <v>3000000</v>
      </c>
      <c r="Q104" s="6">
        <f t="shared" si="22"/>
        <v>3000000</v>
      </c>
      <c r="R104" s="6">
        <f t="shared" si="22"/>
        <v>0</v>
      </c>
      <c r="S104" s="39" t="s">
        <v>1300</v>
      </c>
      <c r="T104" s="8" t="s">
        <v>1304</v>
      </c>
      <c r="U104" s="5" t="s">
        <v>34</v>
      </c>
      <c r="V104" s="5" t="s">
        <v>34</v>
      </c>
      <c r="W104" s="45" t="s">
        <v>1298</v>
      </c>
      <c r="X104" s="46" t="s">
        <v>33</v>
      </c>
    </row>
    <row r="105" spans="1:24" ht="192" customHeight="1" x14ac:dyDescent="0.25">
      <c r="B105" s="82">
        <v>2019</v>
      </c>
      <c r="C105" s="5" t="s">
        <v>1295</v>
      </c>
      <c r="D105" s="4">
        <f>+VLOOKUP(N105,'hoja 3'!B102:D930,3,0)</f>
        <v>3000</v>
      </c>
      <c r="E105" s="5" t="str">
        <f>+VLOOKUP(D105,'hoja 3'!$B$3:$C$831,2,0)</f>
        <v>SERVICIOS GENERALES</v>
      </c>
      <c r="F105" s="3">
        <f t="shared" si="23"/>
        <v>4747550737</v>
      </c>
      <c r="G105" s="3">
        <f t="shared" si="24"/>
        <v>4726257508.3800001</v>
      </c>
      <c r="H105" s="3">
        <f t="shared" si="25"/>
        <v>1418472461.6400001</v>
      </c>
      <c r="I105" s="4">
        <f>+VLOOKUP(N105,'hoja 3'!$B$3:$F$831,4,0)</f>
        <v>3900</v>
      </c>
      <c r="J105" s="5" t="str">
        <f>+VLOOKUP(I105,'hoja 3'!B102:F930,2,0)</f>
        <v>OTROS SERVICIOS GENERALES</v>
      </c>
      <c r="K105" s="3">
        <f t="shared" si="26"/>
        <v>682133360</v>
      </c>
      <c r="L105" s="3">
        <f t="shared" si="27"/>
        <v>1330201343.5699999</v>
      </c>
      <c r="M105" s="3">
        <f t="shared" si="28"/>
        <v>352949511.85000002</v>
      </c>
      <c r="N105" s="4">
        <f t="shared" si="21"/>
        <v>3921</v>
      </c>
      <c r="O105" s="5" t="str">
        <f>+VLOOKUP(N105,'hoja 3'!B102:F930,2,0)</f>
        <v>IMPUESTOS Y DERECHOS</v>
      </c>
      <c r="P105" s="6">
        <f t="shared" si="22"/>
        <v>9252212</v>
      </c>
      <c r="Q105" s="6">
        <f t="shared" si="22"/>
        <v>57320195.57</v>
      </c>
      <c r="R105" s="6">
        <f t="shared" si="22"/>
        <v>4110885.19</v>
      </c>
      <c r="S105" s="39" t="s">
        <v>1300</v>
      </c>
      <c r="T105" s="8" t="s">
        <v>1304</v>
      </c>
      <c r="U105" s="5" t="s">
        <v>34</v>
      </c>
      <c r="V105" s="5" t="s">
        <v>34</v>
      </c>
      <c r="W105" s="45" t="s">
        <v>1298</v>
      </c>
      <c r="X105" s="46" t="s">
        <v>33</v>
      </c>
    </row>
    <row r="106" spans="1:24" ht="192" customHeight="1" x14ac:dyDescent="0.25">
      <c r="B106" s="82">
        <v>2019</v>
      </c>
      <c r="C106" s="5" t="s">
        <v>1295</v>
      </c>
      <c r="D106" s="4">
        <f>+VLOOKUP(N106,'hoja 3'!B103:D931,3,0)</f>
        <v>3000</v>
      </c>
      <c r="E106" s="5" t="str">
        <f>+VLOOKUP(D106,'hoja 3'!$B$3:$C$831,2,0)</f>
        <v>SERVICIOS GENERALES</v>
      </c>
      <c r="F106" s="3">
        <f t="shared" si="23"/>
        <v>4747550737</v>
      </c>
      <c r="G106" s="3">
        <f t="shared" si="24"/>
        <v>4726257508.3800001</v>
      </c>
      <c r="H106" s="3">
        <f t="shared" si="25"/>
        <v>1418472461.6400001</v>
      </c>
      <c r="I106" s="4">
        <f>+VLOOKUP(N106,'hoja 3'!$B$3:$F$831,4,0)</f>
        <v>3900</v>
      </c>
      <c r="J106" s="5" t="str">
        <f>+VLOOKUP(I106,'hoja 3'!B103:F931,2,0)</f>
        <v>OTROS SERVICIOS GENERALES</v>
      </c>
      <c r="K106" s="3">
        <f t="shared" si="26"/>
        <v>682133360</v>
      </c>
      <c r="L106" s="3">
        <f t="shared" si="27"/>
        <v>1330201343.5699999</v>
      </c>
      <c r="M106" s="3">
        <f t="shared" si="28"/>
        <v>352949511.85000002</v>
      </c>
      <c r="N106" s="4">
        <f t="shared" si="21"/>
        <v>3941</v>
      </c>
      <c r="O106" s="5" t="str">
        <f>+VLOOKUP(N106,'hoja 3'!B103:F931,2,0)</f>
        <v>SENTENCIAS Y RESOLUCIONES POR AUTORIDAD COMPETENTE.</v>
      </c>
      <c r="P106" s="6">
        <f t="shared" si="22"/>
        <v>2182326</v>
      </c>
      <c r="Q106" s="6">
        <f t="shared" si="22"/>
        <v>2182326</v>
      </c>
      <c r="R106" s="6">
        <f t="shared" si="22"/>
        <v>0</v>
      </c>
      <c r="S106" s="39" t="s">
        <v>1300</v>
      </c>
      <c r="T106" s="8" t="s">
        <v>1304</v>
      </c>
      <c r="U106" s="5" t="s">
        <v>34</v>
      </c>
      <c r="V106" s="5" t="s">
        <v>34</v>
      </c>
      <c r="W106" s="45" t="s">
        <v>1298</v>
      </c>
      <c r="X106" s="46" t="s">
        <v>33</v>
      </c>
    </row>
    <row r="107" spans="1:24" ht="192" customHeight="1" x14ac:dyDescent="0.25">
      <c r="B107" s="82">
        <v>2019</v>
      </c>
      <c r="C107" s="5" t="s">
        <v>1295</v>
      </c>
      <c r="D107" s="4">
        <f>+VLOOKUP(N107,'hoja 3'!B104:D932,3,0)</f>
        <v>3000</v>
      </c>
      <c r="E107" s="5" t="str">
        <f>+VLOOKUP(D107,'hoja 3'!$B$3:$C$831,2,0)</f>
        <v>SERVICIOS GENERALES</v>
      </c>
      <c r="F107" s="3">
        <f t="shared" si="23"/>
        <v>4747550737</v>
      </c>
      <c r="G107" s="3">
        <f t="shared" si="24"/>
        <v>4726257508.3800001</v>
      </c>
      <c r="H107" s="3">
        <f t="shared" si="25"/>
        <v>1418472461.6400001</v>
      </c>
      <c r="I107" s="4">
        <f>+VLOOKUP(N107,'hoja 3'!$B$3:$F$831,4,0)</f>
        <v>3900</v>
      </c>
      <c r="J107" s="5" t="str">
        <f>+VLOOKUP(I107,'hoja 3'!B104:F932,2,0)</f>
        <v>OTROS SERVICIOS GENERALES</v>
      </c>
      <c r="K107" s="3">
        <f t="shared" si="26"/>
        <v>682133360</v>
      </c>
      <c r="L107" s="3">
        <f t="shared" si="27"/>
        <v>1330201343.5699999</v>
      </c>
      <c r="M107" s="3">
        <f t="shared" si="28"/>
        <v>352949511.85000002</v>
      </c>
      <c r="N107" s="4">
        <f t="shared" si="21"/>
        <v>3981</v>
      </c>
      <c r="O107" s="5" t="str">
        <f>+VLOOKUP(N107,'hoja 3'!B104:F932,2,0)</f>
        <v>IMPUESTO SOBRE NÓMINAS.</v>
      </c>
      <c r="P107" s="6">
        <f t="shared" si="22"/>
        <v>172537498</v>
      </c>
      <c r="Q107" s="6">
        <f t="shared" si="22"/>
        <v>172537498</v>
      </c>
      <c r="R107" s="6">
        <f t="shared" si="22"/>
        <v>66930709.079999998</v>
      </c>
      <c r="S107" s="39" t="s">
        <v>1300</v>
      </c>
      <c r="T107" s="8" t="s">
        <v>1304</v>
      </c>
      <c r="U107" s="5" t="s">
        <v>34</v>
      </c>
      <c r="V107" s="5" t="s">
        <v>34</v>
      </c>
      <c r="W107" s="45" t="s">
        <v>1298</v>
      </c>
      <c r="X107" s="46" t="s">
        <v>33</v>
      </c>
    </row>
    <row r="108" spans="1:24" ht="192" customHeight="1" x14ac:dyDescent="0.25">
      <c r="B108" s="82">
        <v>2019</v>
      </c>
      <c r="C108" s="5" t="s">
        <v>1295</v>
      </c>
      <c r="D108" s="4">
        <f>+VLOOKUP(N108,'hoja 3'!B105:D933,3,0)</f>
        <v>3000</v>
      </c>
      <c r="E108" s="5" t="str">
        <f>+VLOOKUP(D108,'hoja 3'!$B$3:$C$831,2,0)</f>
        <v>SERVICIOS GENERALES</v>
      </c>
      <c r="F108" s="3">
        <f t="shared" si="23"/>
        <v>4747550737</v>
      </c>
      <c r="G108" s="3">
        <f t="shared" si="24"/>
        <v>4726257508.3800001</v>
      </c>
      <c r="H108" s="3">
        <f t="shared" si="25"/>
        <v>1418472461.6400001</v>
      </c>
      <c r="I108" s="4">
        <f>+VLOOKUP(N108,'hoja 3'!$B$3:$F$831,4,0)</f>
        <v>3900</v>
      </c>
      <c r="J108" s="5" t="str">
        <f>+VLOOKUP(I108,'hoja 3'!B105:F933,2,0)</f>
        <v>OTROS SERVICIOS GENERALES</v>
      </c>
      <c r="K108" s="3">
        <f t="shared" si="26"/>
        <v>682133360</v>
      </c>
      <c r="L108" s="3">
        <f t="shared" si="27"/>
        <v>1330201343.5699999</v>
      </c>
      <c r="M108" s="3">
        <f t="shared" si="28"/>
        <v>352949511.85000002</v>
      </c>
      <c r="N108" s="4">
        <f t="shared" si="21"/>
        <v>3982</v>
      </c>
      <c r="O108" s="5" t="str">
        <f>+VLOOKUP(N108,'hoja 3'!B105:F933,2,0)</f>
        <v>OTROS IMPUESTOS DERIVADOS DE UNA RELACIÓN LABORAL.</v>
      </c>
      <c r="P108" s="6">
        <f t="shared" si="22"/>
        <v>102681287</v>
      </c>
      <c r="Q108" s="6">
        <f t="shared" si="22"/>
        <v>102681287</v>
      </c>
      <c r="R108" s="6">
        <f t="shared" si="22"/>
        <v>22722838.18</v>
      </c>
      <c r="S108" s="39" t="s">
        <v>1300</v>
      </c>
      <c r="T108" s="8" t="s">
        <v>1304</v>
      </c>
      <c r="U108" s="5" t="s">
        <v>34</v>
      </c>
      <c r="V108" s="5" t="s">
        <v>34</v>
      </c>
      <c r="W108" s="45" t="s">
        <v>1298</v>
      </c>
      <c r="X108" s="46" t="s">
        <v>33</v>
      </c>
    </row>
    <row r="109" spans="1:24" ht="192" customHeight="1" x14ac:dyDescent="0.25">
      <c r="B109" s="82">
        <v>2019</v>
      </c>
      <c r="C109" s="5" t="s">
        <v>1295</v>
      </c>
      <c r="D109" s="4">
        <f>+VLOOKUP(N109,'hoja 3'!B106:D934,3,0)</f>
        <v>3000</v>
      </c>
      <c r="E109" s="5" t="str">
        <f>+VLOOKUP(D109,'hoja 3'!$B$3:$C$831,2,0)</f>
        <v>SERVICIOS GENERALES</v>
      </c>
      <c r="F109" s="3">
        <f t="shared" si="23"/>
        <v>4747550737</v>
      </c>
      <c r="G109" s="3">
        <f t="shared" si="24"/>
        <v>4726257508.3800001</v>
      </c>
      <c r="H109" s="3">
        <f t="shared" si="25"/>
        <v>1418472461.6400001</v>
      </c>
      <c r="I109" s="4">
        <f>+VLOOKUP(N109,'hoja 3'!$B$3:$F$831,4,0)</f>
        <v>3900</v>
      </c>
      <c r="J109" s="5" t="str">
        <f>+VLOOKUP(I109,'hoja 3'!B106:F934,2,0)</f>
        <v>OTROS SERVICIOS GENERALES</v>
      </c>
      <c r="K109" s="3">
        <f t="shared" si="26"/>
        <v>682133360</v>
      </c>
      <c r="L109" s="3">
        <f t="shared" si="27"/>
        <v>1330201343.5699999</v>
      </c>
      <c r="M109" s="3">
        <f t="shared" si="28"/>
        <v>352949511.85000002</v>
      </c>
      <c r="N109" s="4">
        <f t="shared" si="21"/>
        <v>3993</v>
      </c>
      <c r="O109" s="5" t="str">
        <f>+VLOOKUP(N109,'hoja 3'!B106:F934,2,0)</f>
        <v>SUBROGACIONES</v>
      </c>
      <c r="P109" s="6">
        <f t="shared" si="22"/>
        <v>395480037</v>
      </c>
      <c r="Q109" s="6">
        <f t="shared" si="22"/>
        <v>995480036.99999988</v>
      </c>
      <c r="R109" s="6">
        <f t="shared" si="22"/>
        <v>259185079.40000004</v>
      </c>
      <c r="S109" s="39" t="s">
        <v>1300</v>
      </c>
      <c r="T109" s="8" t="s">
        <v>1304</v>
      </c>
      <c r="U109" s="5" t="s">
        <v>34</v>
      </c>
      <c r="V109" s="5" t="s">
        <v>34</v>
      </c>
      <c r="W109" s="45" t="s">
        <v>1298</v>
      </c>
      <c r="X109" s="46" t="s">
        <v>33</v>
      </c>
    </row>
    <row r="110" spans="1:24" ht="69.95" customHeight="1" x14ac:dyDescent="0.25">
      <c r="B110" s="82">
        <v>2019</v>
      </c>
      <c r="C110" s="5" t="s">
        <v>1295</v>
      </c>
      <c r="D110" s="4">
        <f>+VLOOKUP(N110,'hoja 3'!B107:D935,3,0)</f>
        <v>4000</v>
      </c>
      <c r="E110" s="5" t="str">
        <f>+VLOOKUP(D110,'hoja 3'!$B$3:$C$831,2,0)</f>
        <v>TRANSFERENCIAS, ASIGNACIONES, SUBSIDIOS Y OTRAS AYUDAS</v>
      </c>
      <c r="F110" s="3">
        <f t="shared" si="23"/>
        <v>5128468</v>
      </c>
      <c r="G110" s="3">
        <f t="shared" si="24"/>
        <v>5128468</v>
      </c>
      <c r="H110" s="3">
        <f t="shared" si="25"/>
        <v>0</v>
      </c>
      <c r="I110" s="4">
        <f>+VLOOKUP(N110,'hoja 3'!$B$3:$F$831,4,0)</f>
        <v>4400</v>
      </c>
      <c r="J110" s="5" t="str">
        <f>+VLOOKUP(I110,'hoja 3'!B107:F935,2,0)</f>
        <v>AYUDAS SOCIALES</v>
      </c>
      <c r="K110" s="3">
        <f t="shared" si="26"/>
        <v>5128468</v>
      </c>
      <c r="L110" s="3">
        <f t="shared" si="27"/>
        <v>5128468</v>
      </c>
      <c r="M110" s="3">
        <f t="shared" si="28"/>
        <v>0</v>
      </c>
      <c r="N110" s="4">
        <f t="shared" si="21"/>
        <v>4411</v>
      </c>
      <c r="O110" s="5" t="str">
        <f>+VLOOKUP(N110,'hoja 3'!B107:F935,2,0)</f>
        <v>PREMIOS</v>
      </c>
      <c r="P110" s="6">
        <f t="shared" si="22"/>
        <v>1036605</v>
      </c>
      <c r="Q110" s="6">
        <f t="shared" si="22"/>
        <v>1036605</v>
      </c>
      <c r="R110" s="6">
        <f t="shared" si="22"/>
        <v>0</v>
      </c>
      <c r="S110" s="2" t="s">
        <v>1290</v>
      </c>
      <c r="T110" s="8" t="s">
        <v>1304</v>
      </c>
      <c r="U110" s="5" t="s">
        <v>34</v>
      </c>
      <c r="V110" s="5" t="s">
        <v>34</v>
      </c>
      <c r="W110" s="45" t="s">
        <v>1298</v>
      </c>
      <c r="X110" s="46" t="s">
        <v>33</v>
      </c>
    </row>
    <row r="111" spans="1:24" ht="69.95" customHeight="1" x14ac:dyDescent="0.25">
      <c r="B111" s="82">
        <v>2019</v>
      </c>
      <c r="C111" s="5" t="s">
        <v>1295</v>
      </c>
      <c r="D111" s="4">
        <f>+VLOOKUP(N111,'hoja 3'!B108:D936,3,0)</f>
        <v>4000</v>
      </c>
      <c r="E111" s="5" t="str">
        <f>+VLOOKUP(D111,'hoja 3'!$B$3:$C$831,2,0)</f>
        <v>TRANSFERENCIAS, ASIGNACIONES, SUBSIDIOS Y OTRAS AYUDAS</v>
      </c>
      <c r="F111" s="3">
        <f t="shared" si="23"/>
        <v>5128468</v>
      </c>
      <c r="G111" s="3">
        <f t="shared" si="24"/>
        <v>5128468</v>
      </c>
      <c r="H111" s="3">
        <f t="shared" si="25"/>
        <v>0</v>
      </c>
      <c r="I111" s="4">
        <f>+VLOOKUP(N111,'hoja 3'!$B$3:$F$831,4,0)</f>
        <v>4400</v>
      </c>
      <c r="J111" s="5" t="str">
        <f>+VLOOKUP(I111,'hoja 3'!B108:F936,2,0)</f>
        <v>AYUDAS SOCIALES</v>
      </c>
      <c r="K111" s="3">
        <f t="shared" si="26"/>
        <v>5128468</v>
      </c>
      <c r="L111" s="3">
        <f t="shared" si="27"/>
        <v>5128468</v>
      </c>
      <c r="M111" s="3">
        <f t="shared" si="28"/>
        <v>0</v>
      </c>
      <c r="N111" s="4">
        <f t="shared" si="21"/>
        <v>4419</v>
      </c>
      <c r="O111" s="5" t="str">
        <f>+VLOOKUP(N111,'hoja 3'!B108:F936,2,0)</f>
        <v>OTRAS AYUDAS SOCIALES A PERSONAS</v>
      </c>
      <c r="P111" s="6">
        <f t="shared" si="22"/>
        <v>4091863</v>
      </c>
      <c r="Q111" s="6">
        <f t="shared" si="22"/>
        <v>4091863</v>
      </c>
      <c r="R111" s="6">
        <f t="shared" si="22"/>
        <v>0</v>
      </c>
      <c r="S111" s="2" t="s">
        <v>1290</v>
      </c>
      <c r="T111" s="8" t="s">
        <v>1304</v>
      </c>
      <c r="U111" s="5" t="s">
        <v>34</v>
      </c>
      <c r="V111" s="5" t="s">
        <v>34</v>
      </c>
      <c r="W111" s="45" t="s">
        <v>1298</v>
      </c>
      <c r="X111" s="46" t="s">
        <v>33</v>
      </c>
    </row>
    <row r="112" spans="1:24" ht="69.95" customHeight="1" x14ac:dyDescent="0.25">
      <c r="A112" s="87" t="s">
        <v>1294</v>
      </c>
      <c r="B112" s="82">
        <v>2019</v>
      </c>
      <c r="C112" s="5" t="s">
        <v>1295</v>
      </c>
      <c r="D112" s="4">
        <f>+VLOOKUP(N112,'hoja 3'!B109:D937,3,0)</f>
        <v>5000</v>
      </c>
      <c r="E112" s="5" t="str">
        <f>+VLOOKUP(D112,'hoja 3'!$B$3:$C$831,2,0)</f>
        <v>BIENES MUEBLES, INMUEBLES E INTANGIBLES</v>
      </c>
      <c r="F112" s="3">
        <f t="shared" ref="F112:F116" si="29">+SUMIF($F$140:$F$264,D112,$I$140:$I$264)</f>
        <v>1773213794</v>
      </c>
      <c r="G112" s="3">
        <f t="shared" ref="G112:G116" si="30">+SUMIF($F$140:$F$264,D112,$J$140:$J$264)</f>
        <v>2490723088.4299998</v>
      </c>
      <c r="H112" s="3">
        <f t="shared" ref="H112:H116" si="31">+SUMIF($F$140:$F$264,D112,$K$140:$K$264)</f>
        <v>0</v>
      </c>
      <c r="I112" s="4">
        <f>+VLOOKUP(N112,'hoja 3'!$B$3:$F$831,4,0)</f>
        <v>5100</v>
      </c>
      <c r="J112" s="5" t="str">
        <f>+VLOOKUP(I112,'hoja 3'!B109:F937,2,0)</f>
        <v>MOBILIARIO Y EQUIPO DE ADMINISTRACIÓN</v>
      </c>
      <c r="K112" s="3">
        <f t="shared" ref="K112:K116" si="32">+SUMIF($G$140:$G$264,I112,$I$140:$I$264)</f>
        <v>0</v>
      </c>
      <c r="L112" s="3">
        <f t="shared" ref="L112:L116" si="33">+SUMIF($G$140:$G$264,I112,$J$140:$J$264)</f>
        <v>39169800</v>
      </c>
      <c r="M112" s="3">
        <f t="shared" ref="M112:M116" si="34">+SUMIF($G$140:$G$264,I112,$K$140:$K$264)</f>
        <v>0</v>
      </c>
      <c r="N112" s="4">
        <f t="shared" si="21"/>
        <v>5111</v>
      </c>
      <c r="O112" s="5" t="str">
        <f>+VLOOKUP(N112,'hoja 3'!B109:F937,2,0)</f>
        <v>MUEBLES DE OFICINA Y ESTANTERÍA.</v>
      </c>
      <c r="P112" s="6">
        <f t="shared" si="22"/>
        <v>0</v>
      </c>
      <c r="Q112" s="6">
        <f t="shared" si="22"/>
        <v>111400</v>
      </c>
      <c r="R112" s="6">
        <f t="shared" si="22"/>
        <v>0</v>
      </c>
      <c r="S112" s="40" t="s">
        <v>1301</v>
      </c>
      <c r="T112" s="8" t="s">
        <v>1304</v>
      </c>
      <c r="U112" s="5"/>
      <c r="V112" s="5"/>
      <c r="W112" s="45" t="s">
        <v>1298</v>
      </c>
      <c r="X112" s="46" t="s">
        <v>33</v>
      </c>
    </row>
    <row r="113" spans="1:24" ht="69.95" customHeight="1" x14ac:dyDescent="0.25">
      <c r="A113" s="87" t="s">
        <v>1294</v>
      </c>
      <c r="B113" s="82">
        <v>2019</v>
      </c>
      <c r="C113" s="5" t="s">
        <v>1295</v>
      </c>
      <c r="D113" s="4">
        <f>+VLOOKUP(N113,'hoja 3'!B110:D938,3,0)</f>
        <v>5000</v>
      </c>
      <c r="E113" s="5" t="str">
        <f>+VLOOKUP(D113,'hoja 3'!$B$3:$C$831,2,0)</f>
        <v>BIENES MUEBLES, INMUEBLES E INTANGIBLES</v>
      </c>
      <c r="F113" s="3">
        <f t="shared" si="29"/>
        <v>1773213794</v>
      </c>
      <c r="G113" s="3">
        <f t="shared" si="30"/>
        <v>2490723088.4299998</v>
      </c>
      <c r="H113" s="3">
        <f t="shared" si="31"/>
        <v>0</v>
      </c>
      <c r="I113" s="4">
        <f>+VLOOKUP(N113,'hoja 3'!$B$3:$F$831,4,0)</f>
        <v>5100</v>
      </c>
      <c r="J113" s="5" t="str">
        <f>+VLOOKUP(I113,'hoja 3'!B110:F938,2,0)</f>
        <v>MOBILIARIO Y EQUIPO DE ADMINISTRACIÓN</v>
      </c>
      <c r="K113" s="3">
        <f t="shared" si="32"/>
        <v>0</v>
      </c>
      <c r="L113" s="3">
        <f t="shared" si="33"/>
        <v>39169800</v>
      </c>
      <c r="M113" s="3">
        <f t="shared" si="34"/>
        <v>0</v>
      </c>
      <c r="N113" s="4">
        <f t="shared" si="21"/>
        <v>5151</v>
      </c>
      <c r="O113" s="5" t="str">
        <f>+VLOOKUP(N113,'hoja 3'!B110:F938,2,0)</f>
        <v>EQUIPO DE CÓMPUTO Y DE TECNOLOGÍAS DE LA INFORMACIÓN.</v>
      </c>
      <c r="P113" s="6">
        <f t="shared" si="22"/>
        <v>0</v>
      </c>
      <c r="Q113" s="6">
        <f t="shared" si="22"/>
        <v>1058400</v>
      </c>
      <c r="R113" s="6">
        <f t="shared" si="22"/>
        <v>0</v>
      </c>
      <c r="S113" s="40" t="s">
        <v>1301</v>
      </c>
      <c r="T113" s="8" t="s">
        <v>1304</v>
      </c>
      <c r="U113" s="5"/>
      <c r="V113" s="5"/>
      <c r="W113" s="45" t="s">
        <v>1298</v>
      </c>
      <c r="X113" s="46" t="s">
        <v>33</v>
      </c>
    </row>
    <row r="114" spans="1:24" ht="69.95" customHeight="1" x14ac:dyDescent="0.25">
      <c r="A114" s="87" t="s">
        <v>1294</v>
      </c>
      <c r="B114" s="82">
        <v>2019</v>
      </c>
      <c r="C114" s="5" t="s">
        <v>1295</v>
      </c>
      <c r="D114" s="4">
        <f>+VLOOKUP(N114,'hoja 3'!B111:D939,3,0)</f>
        <v>5000</v>
      </c>
      <c r="E114" s="5" t="str">
        <f>+VLOOKUP(D114,'hoja 3'!$B$3:$C$831,2,0)</f>
        <v>BIENES MUEBLES, INMUEBLES E INTANGIBLES</v>
      </c>
      <c r="F114" s="3">
        <f t="shared" si="29"/>
        <v>1773213794</v>
      </c>
      <c r="G114" s="3">
        <f t="shared" si="30"/>
        <v>2490723088.4299998</v>
      </c>
      <c r="H114" s="3">
        <f t="shared" si="31"/>
        <v>0</v>
      </c>
      <c r="I114" s="4">
        <f>+VLOOKUP(N114,'hoja 3'!$B$3:$F$831,4,0)</f>
        <v>5100</v>
      </c>
      <c r="J114" s="5" t="str">
        <f>+VLOOKUP(I114,'hoja 3'!B111:F939,2,0)</f>
        <v>MOBILIARIO Y EQUIPO DE ADMINISTRACIÓN</v>
      </c>
      <c r="K114" s="3">
        <f t="shared" si="32"/>
        <v>0</v>
      </c>
      <c r="L114" s="3">
        <f t="shared" si="33"/>
        <v>39169800</v>
      </c>
      <c r="M114" s="3">
        <f t="shared" si="34"/>
        <v>0</v>
      </c>
      <c r="N114" s="4">
        <f t="shared" si="21"/>
        <v>5191</v>
      </c>
      <c r="O114" s="5" t="str">
        <f>+VLOOKUP(N114,'hoja 3'!B111:F939,2,0)</f>
        <v>OTROS MOBILIARIOS Y EQUIPOS DE ADMINISTRACIÓN.</v>
      </c>
      <c r="P114" s="6">
        <f t="shared" si="22"/>
        <v>0</v>
      </c>
      <c r="Q114" s="6">
        <f t="shared" si="22"/>
        <v>38000000</v>
      </c>
      <c r="R114" s="6">
        <f t="shared" si="22"/>
        <v>0</v>
      </c>
      <c r="S114" s="40" t="s">
        <v>1301</v>
      </c>
      <c r="T114" s="8" t="s">
        <v>1304</v>
      </c>
      <c r="U114" s="5"/>
      <c r="V114" s="5"/>
      <c r="W114" s="45" t="s">
        <v>1298</v>
      </c>
      <c r="X114" s="46" t="s">
        <v>33</v>
      </c>
    </row>
    <row r="115" spans="1:24" ht="69.95" customHeight="1" x14ac:dyDescent="0.25">
      <c r="A115" s="87" t="s">
        <v>1294</v>
      </c>
      <c r="B115" s="82">
        <v>2019</v>
      </c>
      <c r="C115" s="5" t="s">
        <v>1295</v>
      </c>
      <c r="D115" s="4">
        <f>+VLOOKUP(N115,'hoja 3'!B112:D940,3,0)</f>
        <v>5000</v>
      </c>
      <c r="E115" s="5" t="str">
        <f>+VLOOKUP(D115,'hoja 3'!$B$3:$C$831,2,0)</f>
        <v>BIENES MUEBLES, INMUEBLES E INTANGIBLES</v>
      </c>
      <c r="F115" s="3">
        <f t="shared" si="29"/>
        <v>1773213794</v>
      </c>
      <c r="G115" s="3">
        <f t="shared" si="30"/>
        <v>2490723088.4299998</v>
      </c>
      <c r="H115" s="3">
        <f t="shared" si="31"/>
        <v>0</v>
      </c>
      <c r="I115" s="4">
        <f>+VLOOKUP(N115,'hoja 3'!$B$3:$F$831,4,0)</f>
        <v>5200</v>
      </c>
      <c r="J115" s="5" t="str">
        <f>+VLOOKUP(I115,'hoja 3'!B112:F940,2,0)</f>
        <v>MOBILIARIO Y EQUIPO EDUCACIONAL Y RECREATIVO</v>
      </c>
      <c r="K115" s="3">
        <f t="shared" si="32"/>
        <v>0</v>
      </c>
      <c r="L115" s="3">
        <f t="shared" si="33"/>
        <v>5832000</v>
      </c>
      <c r="M115" s="3">
        <f t="shared" si="34"/>
        <v>0</v>
      </c>
      <c r="N115" s="4">
        <f t="shared" si="21"/>
        <v>5211</v>
      </c>
      <c r="O115" s="5" t="str">
        <f>+VLOOKUP(N115,'hoja 3'!B112:F940,2,0)</f>
        <v>EQUIPOS Y APARATOS AUDIOVISUALES.</v>
      </c>
      <c r="P115" s="6">
        <f t="shared" si="22"/>
        <v>0</v>
      </c>
      <c r="Q115" s="6">
        <f t="shared" si="22"/>
        <v>5832000</v>
      </c>
      <c r="R115" s="6">
        <f t="shared" si="22"/>
        <v>0</v>
      </c>
      <c r="S115" s="40" t="s">
        <v>1301</v>
      </c>
      <c r="T115" s="8" t="s">
        <v>1304</v>
      </c>
      <c r="U115" s="5"/>
      <c r="V115" s="5"/>
      <c r="W115" s="45" t="s">
        <v>1298</v>
      </c>
      <c r="X115" s="46" t="s">
        <v>33</v>
      </c>
    </row>
    <row r="116" spans="1:24" ht="69.95" customHeight="1" x14ac:dyDescent="0.25">
      <c r="A116" s="87" t="s">
        <v>1294</v>
      </c>
      <c r="B116" s="82">
        <v>2019</v>
      </c>
      <c r="C116" s="5" t="s">
        <v>1295</v>
      </c>
      <c r="D116" s="4">
        <f>+VLOOKUP(N116,'hoja 3'!B113:D941,3,0)</f>
        <v>5000</v>
      </c>
      <c r="E116" s="5" t="str">
        <f>+VLOOKUP(D116,'hoja 3'!$B$3:$C$831,2,0)</f>
        <v>BIENES MUEBLES, INMUEBLES E INTANGIBLES</v>
      </c>
      <c r="F116" s="3">
        <f t="shared" si="29"/>
        <v>1773213794</v>
      </c>
      <c r="G116" s="3">
        <f t="shared" si="30"/>
        <v>2490723088.4299998</v>
      </c>
      <c r="H116" s="3">
        <f t="shared" si="31"/>
        <v>0</v>
      </c>
      <c r="I116" s="4">
        <f>+VLOOKUP(N116,'hoja 3'!$B$3:$F$831,4,0)</f>
        <v>5300</v>
      </c>
      <c r="J116" s="5" t="str">
        <f>+VLOOKUP(I116,'hoja 3'!B113:F941,2,0)</f>
        <v>EQUIPO E INSTRUMENTAL MÉDICO Y DE LABORATORIO</v>
      </c>
      <c r="K116" s="3">
        <f t="shared" si="32"/>
        <v>0</v>
      </c>
      <c r="L116" s="3">
        <f t="shared" si="33"/>
        <v>452400</v>
      </c>
      <c r="M116" s="3">
        <f t="shared" si="34"/>
        <v>0</v>
      </c>
      <c r="N116" s="4">
        <f t="shared" si="21"/>
        <v>5321</v>
      </c>
      <c r="O116" s="5" t="str">
        <f>+VLOOKUP(N116,'hoja 3'!B113:F941,2,0)</f>
        <v>INSTRUMENTAL MÉDICO Y DE LABORATORIO</v>
      </c>
      <c r="P116" s="6">
        <f t="shared" si="22"/>
        <v>0</v>
      </c>
      <c r="Q116" s="6">
        <f t="shared" si="22"/>
        <v>452400</v>
      </c>
      <c r="R116" s="6">
        <f t="shared" si="22"/>
        <v>0</v>
      </c>
      <c r="S116" s="40" t="s">
        <v>1301</v>
      </c>
      <c r="T116" s="8" t="s">
        <v>1304</v>
      </c>
      <c r="U116" s="5"/>
      <c r="V116" s="5"/>
      <c r="W116" s="45" t="s">
        <v>1298</v>
      </c>
      <c r="X116" s="46" t="s">
        <v>33</v>
      </c>
    </row>
    <row r="117" spans="1:24" ht="147.75" customHeight="1" x14ac:dyDescent="0.25">
      <c r="B117" s="82">
        <v>2019</v>
      </c>
      <c r="C117" s="5" t="s">
        <v>1295</v>
      </c>
      <c r="D117" s="4">
        <f>+VLOOKUP(N117,'hoja 3'!B109:D937,3,0)</f>
        <v>5000</v>
      </c>
      <c r="E117" s="5" t="str">
        <f>+VLOOKUP(D117,'hoja 3'!$B$3:$C$831,2,0)</f>
        <v>BIENES MUEBLES, INMUEBLES E INTANGIBLES</v>
      </c>
      <c r="F117" s="3">
        <f>+SUMIF($F$140:$F$264,D117,$I$140:$I$264)</f>
        <v>1773213794</v>
      </c>
      <c r="G117" s="3">
        <f>+SUMIF($F$140:$F$264,D117,$J$140:$J$264)</f>
        <v>2490723088.4299998</v>
      </c>
      <c r="H117" s="3">
        <f>+SUMIF($F$140:$F$264,D117,$K$140:$K$264)</f>
        <v>0</v>
      </c>
      <c r="I117" s="4">
        <f>+VLOOKUP(N117,'hoja 3'!$B$3:$F$831,4,0)</f>
        <v>5400</v>
      </c>
      <c r="J117" s="5" t="str">
        <f>+VLOOKUP(I117,'hoja 3'!B109:F937,2,0)</f>
        <v>VEHÍCULOS Y EQUIPO DE TRANSPORTE</v>
      </c>
      <c r="K117" s="3">
        <f>+SUMIF($G$140:$G$264,I117,$I$140:$I$264)</f>
        <v>1720713794</v>
      </c>
      <c r="L117" s="3">
        <f>+SUMIF($G$140:$G$264,I117,$J$140:$J$264)</f>
        <v>1574713794</v>
      </c>
      <c r="M117" s="3">
        <f>+SUMIF($G$140:$G$264,I117,$K$140:$K$264)</f>
        <v>0</v>
      </c>
      <c r="N117" s="4">
        <f t="shared" si="21"/>
        <v>5441</v>
      </c>
      <c r="O117" s="5" t="str">
        <f>+VLOOKUP(N117,'hoja 3'!B109:F937,2,0)</f>
        <v>EQUIPO FERROVIARIO</v>
      </c>
      <c r="P117" s="6">
        <f t="shared" si="22"/>
        <v>1720713794</v>
      </c>
      <c r="Q117" s="6">
        <f t="shared" si="22"/>
        <v>1574713794</v>
      </c>
      <c r="R117" s="6">
        <f t="shared" si="22"/>
        <v>0</v>
      </c>
      <c r="S117" s="40" t="s">
        <v>1301</v>
      </c>
      <c r="T117" s="8" t="s">
        <v>1304</v>
      </c>
      <c r="U117" s="5" t="s">
        <v>34</v>
      </c>
      <c r="V117" s="5" t="s">
        <v>34</v>
      </c>
      <c r="W117" s="45" t="s">
        <v>1298</v>
      </c>
      <c r="X117" s="46" t="s">
        <v>33</v>
      </c>
    </row>
    <row r="118" spans="1:24" ht="147.75" customHeight="1" x14ac:dyDescent="0.25">
      <c r="A118" s="87" t="s">
        <v>1294</v>
      </c>
      <c r="B118" s="82">
        <v>2019</v>
      </c>
      <c r="C118" s="5" t="s">
        <v>1295</v>
      </c>
      <c r="D118" s="4">
        <f>+VLOOKUP(N118,'hoja 3'!B110:D938,3,0)</f>
        <v>5000</v>
      </c>
      <c r="E118" s="5" t="str">
        <f>+VLOOKUP(D118,'hoja 3'!$B$3:$C$831,2,0)</f>
        <v>BIENES MUEBLES, INMUEBLES E INTANGIBLES</v>
      </c>
      <c r="F118" s="3">
        <f t="shared" ref="F118:F121" si="35">+SUMIF($F$140:$F$264,D118,$I$140:$I$264)</f>
        <v>1773213794</v>
      </c>
      <c r="G118" s="3">
        <f t="shared" ref="G118:G121" si="36">+SUMIF($F$140:$F$264,D118,$J$140:$J$264)</f>
        <v>2490723088.4299998</v>
      </c>
      <c r="H118" s="3">
        <f t="shared" ref="H118:H121" si="37">+SUMIF($F$140:$F$264,D118,$K$140:$K$264)</f>
        <v>0</v>
      </c>
      <c r="I118" s="4">
        <f>+VLOOKUP(N118,'hoja 3'!$B$3:$F$831,4,0)</f>
        <v>5600</v>
      </c>
      <c r="J118" s="5" t="str">
        <f>+VLOOKUP(I118,'hoja 3'!B110:F938,2,0)</f>
        <v>MAQUINARIA, OTROS EQUIPOS Y HERRAMIENTAS</v>
      </c>
      <c r="K118" s="3">
        <f t="shared" ref="K118:K121" si="38">+SUMIF($G$140:$G$264,I118,$I$140:$I$264)</f>
        <v>25000000</v>
      </c>
      <c r="L118" s="3">
        <f t="shared" ref="L118:L121" si="39">+SUMIF($G$140:$G$264,I118,$J$140:$J$264)</f>
        <v>444417722</v>
      </c>
      <c r="M118" s="3">
        <f t="shared" ref="M118:M121" si="40">+SUMIF($G$140:$G$264,I118,$K$140:$K$264)</f>
        <v>0</v>
      </c>
      <c r="N118" s="4">
        <f t="shared" si="21"/>
        <v>5621</v>
      </c>
      <c r="O118" s="5" t="str">
        <f>+VLOOKUP(N118,'hoja 3'!B110:F938,2,0)</f>
        <v>MAQUINARIA Y EQUIPO INDUSTRIAL</v>
      </c>
      <c r="P118" s="6">
        <f t="shared" si="22"/>
        <v>0</v>
      </c>
      <c r="Q118" s="6">
        <f t="shared" si="22"/>
        <v>472500</v>
      </c>
      <c r="R118" s="6">
        <f t="shared" si="22"/>
        <v>0</v>
      </c>
      <c r="S118" s="40" t="s">
        <v>1301</v>
      </c>
      <c r="T118" s="8" t="s">
        <v>1304</v>
      </c>
      <c r="U118" s="5"/>
      <c r="V118" s="5"/>
      <c r="W118" s="45" t="s">
        <v>1298</v>
      </c>
      <c r="X118" s="46" t="s">
        <v>33</v>
      </c>
    </row>
    <row r="119" spans="1:24" ht="147.75" customHeight="1" x14ac:dyDescent="0.25">
      <c r="A119" s="87" t="s">
        <v>1294</v>
      </c>
      <c r="B119" s="82">
        <v>2019</v>
      </c>
      <c r="C119" s="5" t="s">
        <v>1295</v>
      </c>
      <c r="D119" s="4">
        <f>+VLOOKUP(N119,'hoja 3'!B111:D939,3,0)</f>
        <v>5000</v>
      </c>
      <c r="E119" s="5" t="str">
        <f>+VLOOKUP(D119,'hoja 3'!$B$3:$C$831,2,0)</f>
        <v>BIENES MUEBLES, INMUEBLES E INTANGIBLES</v>
      </c>
      <c r="F119" s="3">
        <f t="shared" si="35"/>
        <v>1773213794</v>
      </c>
      <c r="G119" s="3">
        <f t="shared" si="36"/>
        <v>2490723088.4299998</v>
      </c>
      <c r="H119" s="3">
        <f t="shared" si="37"/>
        <v>0</v>
      </c>
      <c r="I119" s="4">
        <f>+VLOOKUP(N119,'hoja 3'!$B$3:$F$831,4,0)</f>
        <v>5600</v>
      </c>
      <c r="J119" s="5" t="str">
        <f>+VLOOKUP(I119,'hoja 3'!B111:F939,2,0)</f>
        <v>MAQUINARIA, OTROS EQUIPOS Y HERRAMIENTAS</v>
      </c>
      <c r="K119" s="3">
        <f t="shared" si="38"/>
        <v>25000000</v>
      </c>
      <c r="L119" s="3">
        <f t="shared" si="39"/>
        <v>444417722</v>
      </c>
      <c r="M119" s="3">
        <f t="shared" si="40"/>
        <v>0</v>
      </c>
      <c r="N119" s="4">
        <f t="shared" si="21"/>
        <v>5641</v>
      </c>
      <c r="O119" s="5" t="str">
        <f>+VLOOKUP(N119,'hoja 3'!B111:F939,2,0)</f>
        <v>SISTEMAS DE AIRE ACONDICIONADO, CALEFACCIÓN Y DE REFRIGERACIÓN INDUSTRIAL Y COMERCIAL</v>
      </c>
      <c r="P119" s="6">
        <f t="shared" si="22"/>
        <v>0</v>
      </c>
      <c r="Q119" s="6">
        <f t="shared" si="22"/>
        <v>149000000</v>
      </c>
      <c r="R119" s="6">
        <f t="shared" si="22"/>
        <v>0</v>
      </c>
      <c r="S119" s="40" t="s">
        <v>1301</v>
      </c>
      <c r="T119" s="8" t="s">
        <v>1304</v>
      </c>
      <c r="U119" s="5"/>
      <c r="V119" s="5"/>
      <c r="W119" s="45" t="s">
        <v>1298</v>
      </c>
      <c r="X119" s="46" t="s">
        <v>33</v>
      </c>
    </row>
    <row r="120" spans="1:24" ht="147.75" customHeight="1" x14ac:dyDescent="0.25">
      <c r="A120" s="87" t="s">
        <v>1294</v>
      </c>
      <c r="B120" s="82">
        <v>2019</v>
      </c>
      <c r="C120" s="5" t="s">
        <v>1295</v>
      </c>
      <c r="D120" s="4">
        <f>+VLOOKUP(N120,'hoja 3'!B112:D940,3,0)</f>
        <v>5000</v>
      </c>
      <c r="E120" s="5" t="str">
        <f>+VLOOKUP(D120,'hoja 3'!$B$3:$C$831,2,0)</f>
        <v>BIENES MUEBLES, INMUEBLES E INTANGIBLES</v>
      </c>
      <c r="F120" s="3">
        <f t="shared" si="35"/>
        <v>1773213794</v>
      </c>
      <c r="G120" s="3">
        <f t="shared" si="36"/>
        <v>2490723088.4299998</v>
      </c>
      <c r="H120" s="3">
        <f t="shared" si="37"/>
        <v>0</v>
      </c>
      <c r="I120" s="4">
        <f>+VLOOKUP(N120,'hoja 3'!$B$3:$F$831,4,0)</f>
        <v>5600</v>
      </c>
      <c r="J120" s="5" t="str">
        <f>+VLOOKUP(I120,'hoja 3'!B112:F940,2,0)</f>
        <v>MAQUINARIA, OTROS EQUIPOS Y HERRAMIENTAS</v>
      </c>
      <c r="K120" s="3">
        <f t="shared" si="38"/>
        <v>25000000</v>
      </c>
      <c r="L120" s="3">
        <f t="shared" si="39"/>
        <v>444417722</v>
      </c>
      <c r="M120" s="3">
        <f t="shared" si="40"/>
        <v>0</v>
      </c>
      <c r="N120" s="4">
        <f t="shared" si="21"/>
        <v>5651</v>
      </c>
      <c r="O120" s="5" t="str">
        <f>+VLOOKUP(N120,'hoja 3'!B112:F940,2,0)</f>
        <v>EQUIPO DE COMUNICACIÓN Y TELECOMUNICACIÓN</v>
      </c>
      <c r="P120" s="6">
        <f t="shared" si="22"/>
        <v>0</v>
      </c>
      <c r="Q120" s="6">
        <f t="shared" si="22"/>
        <v>5000</v>
      </c>
      <c r="R120" s="6">
        <f t="shared" si="22"/>
        <v>0</v>
      </c>
      <c r="S120" s="40" t="s">
        <v>1301</v>
      </c>
      <c r="T120" s="8" t="s">
        <v>1304</v>
      </c>
      <c r="U120" s="5"/>
      <c r="V120" s="5"/>
      <c r="W120" s="45" t="s">
        <v>1298</v>
      </c>
      <c r="X120" s="46" t="s">
        <v>33</v>
      </c>
    </row>
    <row r="121" spans="1:24" ht="147.75" customHeight="1" x14ac:dyDescent="0.25">
      <c r="A121" s="87" t="s">
        <v>1294</v>
      </c>
      <c r="B121" s="82">
        <v>2019</v>
      </c>
      <c r="C121" s="5" t="s">
        <v>1295</v>
      </c>
      <c r="D121" s="4">
        <f>+VLOOKUP(N121,'hoja 3'!B113:D941,3,0)</f>
        <v>5000</v>
      </c>
      <c r="E121" s="5" t="str">
        <f>+VLOOKUP(D121,'hoja 3'!$B$3:$C$831,2,0)</f>
        <v>BIENES MUEBLES, INMUEBLES E INTANGIBLES</v>
      </c>
      <c r="F121" s="3">
        <f t="shared" si="35"/>
        <v>1773213794</v>
      </c>
      <c r="G121" s="3">
        <f t="shared" si="36"/>
        <v>2490723088.4299998</v>
      </c>
      <c r="H121" s="3">
        <f t="shared" si="37"/>
        <v>0</v>
      </c>
      <c r="I121" s="4">
        <f>+VLOOKUP(N121,'hoja 3'!$B$3:$F$831,4,0)</f>
        <v>5600</v>
      </c>
      <c r="J121" s="5" t="str">
        <f>+VLOOKUP(I121,'hoja 3'!B113:F941,2,0)</f>
        <v>MAQUINARIA, OTROS EQUIPOS Y HERRAMIENTAS</v>
      </c>
      <c r="K121" s="3">
        <f t="shared" si="38"/>
        <v>25000000</v>
      </c>
      <c r="L121" s="3">
        <f t="shared" si="39"/>
        <v>444417722</v>
      </c>
      <c r="M121" s="3">
        <f t="shared" si="40"/>
        <v>0</v>
      </c>
      <c r="N121" s="4">
        <f t="shared" si="21"/>
        <v>5661</v>
      </c>
      <c r="O121" s="5" t="str">
        <f>+VLOOKUP(N121,'hoja 3'!B113:F941,2,0)</f>
        <v>EQUIPOS DE GENERACIÓN ELÉCTRICA, APARATOS Y ACCESORIOS ELÉCTRICOS</v>
      </c>
      <c r="P121" s="6">
        <f t="shared" si="22"/>
        <v>0</v>
      </c>
      <c r="Q121" s="6">
        <f t="shared" si="22"/>
        <v>251400</v>
      </c>
      <c r="R121" s="6">
        <f t="shared" si="22"/>
        <v>0</v>
      </c>
      <c r="S121" s="40" t="s">
        <v>1301</v>
      </c>
      <c r="T121" s="8" t="s">
        <v>1304</v>
      </c>
      <c r="U121" s="5"/>
      <c r="V121" s="5"/>
      <c r="W121" s="45" t="s">
        <v>1298</v>
      </c>
      <c r="X121" s="46" t="s">
        <v>33</v>
      </c>
    </row>
    <row r="122" spans="1:24" ht="147.75" customHeight="1" x14ac:dyDescent="0.25">
      <c r="B122" s="82">
        <v>2019</v>
      </c>
      <c r="C122" s="5" t="s">
        <v>1295</v>
      </c>
      <c r="D122" s="4">
        <f>+VLOOKUP(N122,'hoja 3'!B110:D938,3,0)</f>
        <v>5000</v>
      </c>
      <c r="E122" s="5" t="str">
        <f>+VLOOKUP(D122,'hoja 3'!$B$3:$C$831,2,0)</f>
        <v>BIENES MUEBLES, INMUEBLES E INTANGIBLES</v>
      </c>
      <c r="F122" s="3">
        <f t="shared" ref="F122:F129" si="41">+SUMIF($F$140:$F$264,D122,$I$140:$I$264)</f>
        <v>1773213794</v>
      </c>
      <c r="G122" s="3">
        <f t="shared" ref="G122:G129" si="42">+SUMIF($F$140:$F$264,D122,$J$140:$J$264)</f>
        <v>2490723088.4299998</v>
      </c>
      <c r="H122" s="3">
        <f t="shared" ref="H122:H129" si="43">+SUMIF($F$140:$F$264,D122,$K$140:$K$264)</f>
        <v>0</v>
      </c>
      <c r="I122" s="4">
        <f>+VLOOKUP(N122,'hoja 3'!$B$3:$F$831,4,0)</f>
        <v>5600</v>
      </c>
      <c r="J122" s="5" t="str">
        <f>+VLOOKUP(I122,'hoja 3'!B110:F938,2,0)</f>
        <v>MAQUINARIA, OTROS EQUIPOS Y HERRAMIENTAS</v>
      </c>
      <c r="K122" s="3">
        <f t="shared" ref="K122:K129" si="44">+SUMIF($G$140:$G$264,I122,$I$140:$I$264)</f>
        <v>25000000</v>
      </c>
      <c r="L122" s="3">
        <f t="shared" ref="L122:L129" si="45">+SUMIF($G$140:$G$264,I122,$J$140:$J$264)</f>
        <v>444417722</v>
      </c>
      <c r="M122" s="3">
        <f t="shared" ref="M122:M129" si="46">+SUMIF($G$140:$G$264,I122,$K$140:$K$264)</f>
        <v>0</v>
      </c>
      <c r="N122" s="4">
        <f t="shared" si="21"/>
        <v>5671</v>
      </c>
      <c r="O122" s="5" t="str">
        <f>+VLOOKUP(N122,'hoja 3'!B110:F938,2,0)</f>
        <v>HERRAMIENTAS Y MÁQUINAS-HERRAMIENTA</v>
      </c>
      <c r="P122" s="6">
        <f t="shared" si="22"/>
        <v>25000000</v>
      </c>
      <c r="Q122" s="6">
        <f t="shared" si="22"/>
        <v>906276</v>
      </c>
      <c r="R122" s="6">
        <f t="shared" si="22"/>
        <v>0</v>
      </c>
      <c r="S122" s="40" t="s">
        <v>1301</v>
      </c>
      <c r="T122" s="8" t="s">
        <v>1304</v>
      </c>
      <c r="U122" s="5" t="s">
        <v>34</v>
      </c>
      <c r="V122" s="5" t="s">
        <v>34</v>
      </c>
      <c r="W122" s="45" t="s">
        <v>1298</v>
      </c>
      <c r="X122" s="46" t="s">
        <v>33</v>
      </c>
    </row>
    <row r="123" spans="1:24" ht="147.75" customHeight="1" x14ac:dyDescent="0.25">
      <c r="A123" s="87" t="s">
        <v>1294</v>
      </c>
      <c r="B123" s="82">
        <v>2019</v>
      </c>
      <c r="C123" s="5" t="s">
        <v>1295</v>
      </c>
      <c r="D123" s="4">
        <f>+VLOOKUP(N123,'hoja 3'!B111:D939,3,0)</f>
        <v>5000</v>
      </c>
      <c r="E123" s="5" t="str">
        <f>+VLOOKUP(D123,'hoja 3'!$B$3:$C$831,2,0)</f>
        <v>BIENES MUEBLES, INMUEBLES E INTANGIBLES</v>
      </c>
      <c r="F123" s="3">
        <f t="shared" si="41"/>
        <v>1773213794</v>
      </c>
      <c r="G123" s="3">
        <f t="shared" si="42"/>
        <v>2490723088.4299998</v>
      </c>
      <c r="H123" s="3">
        <f t="shared" si="43"/>
        <v>0</v>
      </c>
      <c r="I123" s="4">
        <f>+VLOOKUP(N123,'hoja 3'!$B$3:$F$831,4,0)</f>
        <v>5600</v>
      </c>
      <c r="J123" s="5" t="str">
        <f>+VLOOKUP(I123,'hoja 3'!B111:F939,2,0)</f>
        <v>MAQUINARIA, OTROS EQUIPOS Y HERRAMIENTAS</v>
      </c>
      <c r="K123" s="3">
        <f t="shared" si="44"/>
        <v>25000000</v>
      </c>
      <c r="L123" s="3">
        <f t="shared" si="45"/>
        <v>444417722</v>
      </c>
      <c r="M123" s="3">
        <f t="shared" si="46"/>
        <v>0</v>
      </c>
      <c r="N123" s="4">
        <f t="shared" si="21"/>
        <v>5691</v>
      </c>
      <c r="O123" s="5" t="str">
        <f>+VLOOKUP(N123,'hoja 3'!B111:F939,2,0)</f>
        <v>OTROS EQUIPOS</v>
      </c>
      <c r="P123" s="6">
        <f t="shared" si="22"/>
        <v>0</v>
      </c>
      <c r="Q123" s="6">
        <f t="shared" si="22"/>
        <v>293782546</v>
      </c>
      <c r="R123" s="6">
        <f t="shared" si="22"/>
        <v>0</v>
      </c>
      <c r="S123" s="40" t="s">
        <v>1301</v>
      </c>
      <c r="T123" s="8" t="s">
        <v>1304</v>
      </c>
      <c r="U123" s="5"/>
      <c r="V123" s="5"/>
      <c r="W123" s="45" t="s">
        <v>1298</v>
      </c>
      <c r="X123" s="46" t="s">
        <v>33</v>
      </c>
    </row>
    <row r="124" spans="1:24" ht="147.75" customHeight="1" x14ac:dyDescent="0.25">
      <c r="B124" s="82">
        <v>2019</v>
      </c>
      <c r="C124" s="5" t="s">
        <v>1295</v>
      </c>
      <c r="D124" s="4">
        <f>+VLOOKUP(N124,'hoja 3'!B111:D939,3,0)</f>
        <v>5000</v>
      </c>
      <c r="E124" s="5" t="str">
        <f>+VLOOKUP(D124,'hoja 3'!$B$3:$C$831,2,0)</f>
        <v>BIENES MUEBLES, INMUEBLES E INTANGIBLES</v>
      </c>
      <c r="F124" s="3">
        <f t="shared" si="41"/>
        <v>1773213794</v>
      </c>
      <c r="G124" s="3">
        <f t="shared" si="42"/>
        <v>2490723088.4299998</v>
      </c>
      <c r="H124" s="3">
        <f t="shared" si="43"/>
        <v>0</v>
      </c>
      <c r="I124" s="4">
        <f>+VLOOKUP(N124,'hoja 3'!$B$3:$F$831,4,0)</f>
        <v>5800</v>
      </c>
      <c r="J124" s="5" t="str">
        <f>+VLOOKUP(I124,'hoja 3'!B111:F939,2,0)</f>
        <v>BIENES INMUEBLES</v>
      </c>
      <c r="K124" s="3">
        <f t="shared" si="44"/>
        <v>25000000</v>
      </c>
      <c r="L124" s="3">
        <f t="shared" si="45"/>
        <v>426137372.43000001</v>
      </c>
      <c r="M124" s="3">
        <f t="shared" si="46"/>
        <v>0</v>
      </c>
      <c r="N124" s="4">
        <f t="shared" si="21"/>
        <v>5811</v>
      </c>
      <c r="O124" s="5" t="str">
        <f>+VLOOKUP(N124,'hoja 3'!B111:F939,2,0)</f>
        <v>ADQUISICIÓN DE TERRENOS</v>
      </c>
      <c r="P124" s="6">
        <f t="shared" si="22"/>
        <v>20000000</v>
      </c>
      <c r="Q124" s="6">
        <f t="shared" si="22"/>
        <v>254831831.68000001</v>
      </c>
      <c r="R124" s="6">
        <f t="shared" si="22"/>
        <v>0</v>
      </c>
      <c r="S124" s="40" t="s">
        <v>1301</v>
      </c>
      <c r="T124" s="8" t="s">
        <v>1304</v>
      </c>
      <c r="U124" s="5" t="s">
        <v>34</v>
      </c>
      <c r="V124" s="5" t="s">
        <v>34</v>
      </c>
      <c r="W124" s="45" t="s">
        <v>1298</v>
      </c>
      <c r="X124" s="46" t="s">
        <v>33</v>
      </c>
    </row>
    <row r="125" spans="1:24" ht="147.75" customHeight="1" x14ac:dyDescent="0.25">
      <c r="B125" s="82">
        <v>2019</v>
      </c>
      <c r="C125" s="5" t="s">
        <v>1295</v>
      </c>
      <c r="D125" s="4">
        <f>+VLOOKUP(N125,'hoja 3'!B112:D940,3,0)</f>
        <v>5000</v>
      </c>
      <c r="E125" s="5" t="str">
        <f>+VLOOKUP(D125,'hoja 3'!$B$3:$C$831,2,0)</f>
        <v>BIENES MUEBLES, INMUEBLES E INTANGIBLES</v>
      </c>
      <c r="F125" s="3">
        <f t="shared" si="41"/>
        <v>1773213794</v>
      </c>
      <c r="G125" s="3">
        <f t="shared" si="42"/>
        <v>2490723088.4299998</v>
      </c>
      <c r="H125" s="3">
        <f t="shared" si="43"/>
        <v>0</v>
      </c>
      <c r="I125" s="4">
        <f>+VLOOKUP(N125,'hoja 3'!$B$3:$F$831,4,0)</f>
        <v>5800</v>
      </c>
      <c r="J125" s="5" t="str">
        <f>+VLOOKUP(I125,'hoja 3'!B112:F940,2,0)</f>
        <v>BIENES INMUEBLES</v>
      </c>
      <c r="K125" s="3">
        <f t="shared" si="44"/>
        <v>25000000</v>
      </c>
      <c r="L125" s="3">
        <f t="shared" si="45"/>
        <v>426137372.43000001</v>
      </c>
      <c r="M125" s="3">
        <f t="shared" si="46"/>
        <v>0</v>
      </c>
      <c r="N125" s="4">
        <f t="shared" si="21"/>
        <v>5812</v>
      </c>
      <c r="O125" s="5" t="str">
        <f>+VLOOKUP(N125,'hoja 3'!B112:F940,2,0)</f>
        <v>ADJUDICACIONES, EXPROPIACIONES E INDEMNIZACIONES DE TERRENOS</v>
      </c>
      <c r="P125" s="6">
        <f t="shared" si="22"/>
        <v>5000000</v>
      </c>
      <c r="Q125" s="6">
        <f t="shared" si="22"/>
        <v>171305540.75</v>
      </c>
      <c r="R125" s="6">
        <f t="shared" si="22"/>
        <v>0</v>
      </c>
      <c r="S125" s="40" t="s">
        <v>1301</v>
      </c>
      <c r="T125" s="8" t="s">
        <v>1304</v>
      </c>
      <c r="U125" s="5" t="s">
        <v>34</v>
      </c>
      <c r="V125" s="5" t="s">
        <v>34</v>
      </c>
      <c r="W125" s="45" t="s">
        <v>1298</v>
      </c>
      <c r="X125" s="46" t="s">
        <v>33</v>
      </c>
    </row>
    <row r="126" spans="1:24" ht="147.75" customHeight="1" x14ac:dyDescent="0.25">
      <c r="B126" s="82">
        <v>2019</v>
      </c>
      <c r="C126" s="5" t="s">
        <v>1295</v>
      </c>
      <c r="D126" s="4">
        <f>+VLOOKUP(N126,'hoja 3'!B113:D941,3,0)</f>
        <v>5000</v>
      </c>
      <c r="E126" s="5" t="str">
        <f>+VLOOKUP(D126,'hoja 3'!$B$3:$C$831,2,0)</f>
        <v>BIENES MUEBLES, INMUEBLES E INTANGIBLES</v>
      </c>
      <c r="F126" s="3">
        <f t="shared" si="41"/>
        <v>1773213794</v>
      </c>
      <c r="G126" s="3">
        <f t="shared" si="42"/>
        <v>2490723088.4299998</v>
      </c>
      <c r="H126" s="3">
        <f t="shared" si="43"/>
        <v>0</v>
      </c>
      <c r="I126" s="4">
        <f>+VLOOKUP(N126,'hoja 3'!$B$3:$F$831,4,0)</f>
        <v>5900</v>
      </c>
      <c r="J126" s="5" t="str">
        <f>+VLOOKUP(I126,'hoja 3'!B113:F941,2,0)</f>
        <v>ACTIVOS INTANGIBLES</v>
      </c>
      <c r="K126" s="3">
        <f t="shared" si="44"/>
        <v>2500000</v>
      </c>
      <c r="L126" s="3">
        <f t="shared" si="45"/>
        <v>0</v>
      </c>
      <c r="M126" s="3">
        <f t="shared" si="46"/>
        <v>0</v>
      </c>
      <c r="N126" s="4">
        <f t="shared" si="21"/>
        <v>5911</v>
      </c>
      <c r="O126" s="5" t="str">
        <f>+VLOOKUP(N126,'hoja 3'!B113:F941,2,0)</f>
        <v>SOFTWARE</v>
      </c>
      <c r="P126" s="6">
        <f t="shared" si="22"/>
        <v>2500000</v>
      </c>
      <c r="Q126" s="6">
        <f t="shared" si="22"/>
        <v>0</v>
      </c>
      <c r="R126" s="6">
        <f t="shared" si="22"/>
        <v>0</v>
      </c>
      <c r="S126" s="40" t="s">
        <v>1301</v>
      </c>
      <c r="T126" s="8" t="s">
        <v>1304</v>
      </c>
      <c r="U126" s="5" t="s">
        <v>34</v>
      </c>
      <c r="V126" s="5" t="s">
        <v>34</v>
      </c>
      <c r="W126" s="45" t="s">
        <v>1298</v>
      </c>
      <c r="X126" s="46" t="s">
        <v>33</v>
      </c>
    </row>
    <row r="127" spans="1:24" ht="69.95" customHeight="1" x14ac:dyDescent="0.25">
      <c r="B127" s="82">
        <v>2019</v>
      </c>
      <c r="C127" s="5" t="s">
        <v>1295</v>
      </c>
      <c r="D127" s="4">
        <f>+VLOOKUP(N127,'hoja 3'!B114:D942,3,0)</f>
        <v>6000</v>
      </c>
      <c r="E127" s="5" t="str">
        <f>+VLOOKUP(D127,'hoja 3'!$B$3:$C$831,2,0)</f>
        <v>INVERSIÓN PÚBLICA</v>
      </c>
      <c r="F127" s="3">
        <f t="shared" si="41"/>
        <v>1944170000</v>
      </c>
      <c r="G127" s="3">
        <f t="shared" si="42"/>
        <v>1945170000</v>
      </c>
      <c r="H127" s="3">
        <f t="shared" si="43"/>
        <v>708432242.40999997</v>
      </c>
      <c r="I127" s="4">
        <f>+VLOOKUP(N127,'hoja 3'!$B$3:$F$831,4,0)</f>
        <v>6200</v>
      </c>
      <c r="J127" s="5" t="str">
        <f>+VLOOKUP(I127,'hoja 3'!B114:F942,2,0)</f>
        <v>OBRA PÚBLICA EN BIENES PROPIOS</v>
      </c>
      <c r="K127" s="3">
        <f t="shared" si="44"/>
        <v>80000000</v>
      </c>
      <c r="L127" s="3">
        <f t="shared" si="45"/>
        <v>81000000</v>
      </c>
      <c r="M127" s="3">
        <f t="shared" si="46"/>
        <v>0</v>
      </c>
      <c r="N127" s="4">
        <f t="shared" si="21"/>
        <v>6261</v>
      </c>
      <c r="O127" s="5" t="str">
        <f>+VLOOKUP(N127,'hoja 3'!B114:F942,2,0)</f>
        <v>OTRAS CONSTRUCCIONES DE INGENIERÍA CIVIL U OBRA PESADA</v>
      </c>
      <c r="P127" s="6">
        <f t="shared" si="22"/>
        <v>80000000</v>
      </c>
      <c r="Q127" s="6">
        <f t="shared" si="22"/>
        <v>81000000</v>
      </c>
      <c r="R127" s="6">
        <f t="shared" si="22"/>
        <v>0</v>
      </c>
      <c r="S127" s="39" t="s">
        <v>1302</v>
      </c>
      <c r="T127" s="8" t="s">
        <v>1304</v>
      </c>
      <c r="U127" s="5" t="s">
        <v>34</v>
      </c>
      <c r="V127" s="5" t="s">
        <v>34</v>
      </c>
      <c r="W127" s="45" t="s">
        <v>1298</v>
      </c>
      <c r="X127" s="46" t="s">
        <v>33</v>
      </c>
    </row>
    <row r="128" spans="1:24" ht="69.95" customHeight="1" x14ac:dyDescent="0.25">
      <c r="B128" s="82">
        <v>2019</v>
      </c>
      <c r="C128" s="5" t="s">
        <v>1295</v>
      </c>
      <c r="D128" s="4">
        <f>+VLOOKUP(N128,'hoja 3'!B115:D943,3,0)</f>
        <v>6000</v>
      </c>
      <c r="E128" s="5" t="str">
        <f>+VLOOKUP(D128,'hoja 3'!$B$3:$C$831,2,0)</f>
        <v>INVERSIÓN PÚBLICA</v>
      </c>
      <c r="F128" s="3">
        <f t="shared" si="41"/>
        <v>1944170000</v>
      </c>
      <c r="G128" s="3">
        <f t="shared" si="42"/>
        <v>1945170000</v>
      </c>
      <c r="H128" s="3">
        <f t="shared" si="43"/>
        <v>708432242.40999997</v>
      </c>
      <c r="I128" s="4">
        <f>+VLOOKUP(N128,'hoja 3'!$B$3:$F$831,4,0)</f>
        <v>6300</v>
      </c>
      <c r="J128" s="5" t="str">
        <f>+VLOOKUP(I128,'hoja 3'!B115:F943,2,0)</f>
        <v>PROYECTOS PRODUCTIVOS Y ACCIONES DE FOMENTO</v>
      </c>
      <c r="K128" s="3">
        <f t="shared" si="44"/>
        <v>1864170000</v>
      </c>
      <c r="L128" s="3">
        <f t="shared" si="45"/>
        <v>1864170000</v>
      </c>
      <c r="M128" s="3">
        <f t="shared" si="46"/>
        <v>708432242.40999997</v>
      </c>
      <c r="N128" s="4">
        <f t="shared" si="21"/>
        <v>6321</v>
      </c>
      <c r="O128" s="5" t="str">
        <f>+VLOOKUP(N128,'hoja 3'!B115:F943,2,0)</f>
        <v>EJECUCIÓN DE PROYECTOS PRODUCTIVOS NO INCLUIDOS EN CONCEPTOS ANTERIORES DE ESTE CAPÍTULO</v>
      </c>
      <c r="P128" s="6">
        <f t="shared" si="22"/>
        <v>1864170000</v>
      </c>
      <c r="Q128" s="6">
        <f t="shared" si="22"/>
        <v>1864170000</v>
      </c>
      <c r="R128" s="6">
        <f t="shared" si="22"/>
        <v>708432242.40999997</v>
      </c>
      <c r="S128" s="39" t="s">
        <v>1302</v>
      </c>
      <c r="T128" s="8" t="s">
        <v>1304</v>
      </c>
      <c r="U128" s="5" t="s">
        <v>34</v>
      </c>
      <c r="V128" s="5" t="s">
        <v>34</v>
      </c>
      <c r="W128" s="45" t="s">
        <v>1298</v>
      </c>
      <c r="X128" s="46" t="s">
        <v>33</v>
      </c>
    </row>
    <row r="129" spans="1:24" s="54" customFormat="1" ht="69.95" customHeight="1" x14ac:dyDescent="0.25">
      <c r="A129" s="86"/>
      <c r="B129" s="83">
        <v>2019</v>
      </c>
      <c r="C129" s="48" t="s">
        <v>1295</v>
      </c>
      <c r="D129" s="47">
        <f>+VLOOKUP(N129,'hoja 3'!B116:D944,3,0)</f>
        <v>7000</v>
      </c>
      <c r="E129" s="48" t="str">
        <f>+VLOOKUP(D129,'hoja 3'!$B$3:$C$831,2,0)</f>
        <v>INVERSIONES FINANCIERAS Y OTRAS PROVISIONES</v>
      </c>
      <c r="F129" s="49">
        <f t="shared" si="41"/>
        <v>100000000</v>
      </c>
      <c r="G129" s="49">
        <f t="shared" si="42"/>
        <v>0</v>
      </c>
      <c r="H129" s="49">
        <f t="shared" si="43"/>
        <v>0</v>
      </c>
      <c r="I129" s="47">
        <f>+VLOOKUP(N129,'hoja 3'!$B$3:$F$831,4,0)</f>
        <v>7600</v>
      </c>
      <c r="J129" s="48" t="str">
        <f>+VLOOKUP(I129,'hoja 3'!B116:F944,2,0)</f>
        <v>OTRAS INVERSIONES FINANCIERAS</v>
      </c>
      <c r="K129" s="49">
        <f t="shared" si="44"/>
        <v>100000000</v>
      </c>
      <c r="L129" s="49">
        <f t="shared" si="45"/>
        <v>0</v>
      </c>
      <c r="M129" s="49">
        <f t="shared" si="46"/>
        <v>0</v>
      </c>
      <c r="N129" s="47">
        <f t="shared" si="21"/>
        <v>7612</v>
      </c>
      <c r="O129" s="48" t="str">
        <f>+VLOOKUP(N129,'hoja 3'!B116:F944,2,0)</f>
        <v>EROGACIONES RECUPERABLES POR CONCEPTO DE RESERVA.</v>
      </c>
      <c r="P129" s="50">
        <f t="shared" si="22"/>
        <v>100000000</v>
      </c>
      <c r="Q129" s="50">
        <f t="shared" si="22"/>
        <v>0</v>
      </c>
      <c r="R129" s="50">
        <f t="shared" si="22"/>
        <v>0</v>
      </c>
      <c r="S129" s="51" t="s">
        <v>1303</v>
      </c>
      <c r="T129" s="52" t="s">
        <v>1304</v>
      </c>
      <c r="U129" s="48" t="s">
        <v>34</v>
      </c>
      <c r="V129" s="48" t="s">
        <v>34</v>
      </c>
      <c r="W129" s="53" t="s">
        <v>1298</v>
      </c>
      <c r="X129" s="46" t="s">
        <v>33</v>
      </c>
    </row>
    <row r="130" spans="1:24" s="76" customFormat="1" x14ac:dyDescent="0.25">
      <c r="A130" s="86"/>
      <c r="B130" s="72"/>
      <c r="C130" s="72"/>
      <c r="D130" s="72"/>
      <c r="E130" s="73"/>
      <c r="F130" s="74"/>
      <c r="G130" s="73"/>
      <c r="H130" s="73"/>
      <c r="I130" s="73"/>
      <c r="J130" s="73"/>
      <c r="K130" s="74"/>
      <c r="L130" s="73"/>
      <c r="M130" s="73"/>
      <c r="N130" s="73"/>
      <c r="O130" s="73"/>
      <c r="P130" s="74"/>
      <c r="Q130" s="73"/>
      <c r="R130" s="73"/>
      <c r="S130" s="73"/>
      <c r="T130" s="75"/>
      <c r="U130" s="72"/>
      <c r="V130" s="72"/>
      <c r="W130" s="72"/>
      <c r="X130" s="72"/>
    </row>
    <row r="131" spans="1:24" s="63" customFormat="1" x14ac:dyDescent="0.25">
      <c r="A131" s="86"/>
      <c r="B131" s="103" t="s">
        <v>35</v>
      </c>
      <c r="C131" s="103"/>
      <c r="D131" s="103"/>
      <c r="E131" s="103"/>
      <c r="F131" s="61"/>
      <c r="G131" s="60"/>
      <c r="H131" s="60"/>
      <c r="I131" s="60"/>
      <c r="J131" s="60"/>
      <c r="K131" s="61"/>
      <c r="L131" s="60"/>
      <c r="M131" s="60"/>
      <c r="N131" s="60"/>
      <c r="O131" s="60"/>
      <c r="P131" s="64"/>
      <c r="Q131" s="64"/>
      <c r="R131" s="64"/>
      <c r="S131" s="60"/>
      <c r="T131" s="62"/>
      <c r="U131" s="59"/>
      <c r="V131" s="59"/>
      <c r="W131" s="59"/>
      <c r="X131" s="59"/>
    </row>
    <row r="132" spans="1:24" s="63" customFormat="1" x14ac:dyDescent="0.25">
      <c r="A132" s="86"/>
      <c r="B132" s="59" t="s">
        <v>5</v>
      </c>
      <c r="C132" s="59"/>
      <c r="D132" s="59"/>
      <c r="E132" s="60"/>
      <c r="F132" s="61"/>
      <c r="G132" s="60"/>
      <c r="H132" s="60"/>
      <c r="I132" s="60"/>
      <c r="J132" s="60"/>
      <c r="K132" s="61"/>
      <c r="L132" s="60"/>
      <c r="M132" s="60"/>
      <c r="N132" s="60"/>
      <c r="O132" s="60"/>
      <c r="P132" s="61"/>
      <c r="Q132" s="60"/>
      <c r="R132" s="60"/>
      <c r="S132" s="60"/>
      <c r="T132" s="62"/>
      <c r="U132" s="59"/>
      <c r="V132" s="59"/>
      <c r="W132" s="59"/>
      <c r="X132" s="59"/>
    </row>
    <row r="133" spans="1:24" s="63" customFormat="1" x14ac:dyDescent="0.25">
      <c r="A133" s="86"/>
      <c r="B133" s="59" t="s">
        <v>6</v>
      </c>
      <c r="C133" s="59"/>
      <c r="D133" s="59"/>
      <c r="E133" s="60"/>
      <c r="F133" s="61"/>
      <c r="G133" s="60"/>
      <c r="H133" s="60"/>
      <c r="I133" s="60"/>
      <c r="J133" s="60"/>
      <c r="K133" s="61"/>
      <c r="L133" s="60"/>
      <c r="M133" s="60"/>
      <c r="N133" s="60"/>
      <c r="O133" s="60"/>
      <c r="P133" s="61"/>
      <c r="Q133" s="60"/>
      <c r="R133" s="60"/>
      <c r="S133" s="60"/>
      <c r="T133" s="62"/>
      <c r="U133" s="59"/>
      <c r="V133" s="59"/>
      <c r="W133" s="59"/>
      <c r="X133" s="59"/>
    </row>
    <row r="134" spans="1:24" s="63" customFormat="1" x14ac:dyDescent="0.25">
      <c r="A134" s="86"/>
      <c r="B134" s="59" t="s">
        <v>1296</v>
      </c>
      <c r="C134" s="59"/>
      <c r="D134" s="59"/>
      <c r="E134" s="60"/>
      <c r="F134" s="61"/>
      <c r="G134" s="60"/>
      <c r="H134" s="60"/>
      <c r="I134" s="60"/>
      <c r="J134" s="60"/>
      <c r="K134" s="61"/>
      <c r="L134" s="60"/>
      <c r="M134" s="60"/>
      <c r="N134" s="60"/>
      <c r="O134" s="60"/>
      <c r="P134" s="61"/>
      <c r="Q134" s="60"/>
      <c r="R134" s="60"/>
      <c r="S134" s="60"/>
      <c r="T134" s="62"/>
      <c r="U134" s="59"/>
      <c r="V134" s="59"/>
      <c r="W134" s="59"/>
      <c r="X134" s="59"/>
    </row>
    <row r="135" spans="1:24" s="63" customFormat="1" x14ac:dyDescent="0.25">
      <c r="A135" s="86"/>
      <c r="B135" s="59" t="s">
        <v>1297</v>
      </c>
      <c r="C135" s="59"/>
      <c r="D135" s="59"/>
      <c r="E135" s="60"/>
      <c r="F135" s="61"/>
      <c r="G135" s="60"/>
      <c r="H135" s="60"/>
      <c r="I135" s="60"/>
      <c r="J135" s="60"/>
      <c r="K135" s="61"/>
      <c r="L135" s="60"/>
      <c r="M135" s="60"/>
      <c r="N135" s="60"/>
      <c r="O135" s="60"/>
      <c r="P135" s="61"/>
      <c r="Q135" s="60"/>
      <c r="R135" s="60"/>
      <c r="S135" s="60"/>
      <c r="T135" s="62"/>
      <c r="U135" s="59"/>
      <c r="V135" s="59"/>
      <c r="W135" s="59"/>
      <c r="X135" s="59"/>
    </row>
    <row r="136" spans="1:24" s="63" customFormat="1" hidden="1" x14ac:dyDescent="0.25">
      <c r="A136" s="86"/>
      <c r="E136" s="65"/>
      <c r="F136" s="66"/>
      <c r="G136" s="65"/>
      <c r="H136" s="65"/>
      <c r="I136" s="65"/>
      <c r="J136" s="65"/>
      <c r="K136" s="66" t="s">
        <v>688</v>
      </c>
      <c r="L136" s="65" t="s">
        <v>689</v>
      </c>
      <c r="M136" s="65" t="s">
        <v>690</v>
      </c>
      <c r="N136" s="65"/>
      <c r="O136" s="65"/>
      <c r="P136" s="66"/>
      <c r="Q136" s="65"/>
      <c r="R136" s="65"/>
      <c r="S136" s="65"/>
      <c r="T136" s="67"/>
    </row>
    <row r="137" spans="1:24" s="63" customFormat="1" hidden="1" x14ac:dyDescent="0.25">
      <c r="A137" s="86"/>
      <c r="E137" s="65"/>
      <c r="F137" s="66"/>
      <c r="G137" s="65" t="s">
        <v>1285</v>
      </c>
      <c r="H137" s="65"/>
      <c r="I137" s="65"/>
      <c r="J137" s="65"/>
      <c r="K137" s="66">
        <f>+COUNTA(H140:H264)</f>
        <v>125</v>
      </c>
      <c r="L137" s="65">
        <f>+COUNTA(N5:N129)</f>
        <v>125</v>
      </c>
      <c r="M137" s="65">
        <f>+K137-L137</f>
        <v>0</v>
      </c>
      <c r="N137" s="65"/>
      <c r="O137" s="65"/>
      <c r="P137" s="66"/>
      <c r="Q137" s="65"/>
      <c r="R137" s="65"/>
      <c r="S137" s="65"/>
      <c r="T137" s="67"/>
    </row>
    <row r="138" spans="1:24" s="63" customFormat="1" hidden="1" x14ac:dyDescent="0.25">
      <c r="A138" s="86"/>
      <c r="E138" s="65"/>
      <c r="F138" s="66"/>
      <c r="G138" s="65"/>
      <c r="H138" s="65"/>
      <c r="I138" s="65"/>
      <c r="J138" s="65"/>
      <c r="K138" s="66"/>
      <c r="L138" s="65"/>
      <c r="M138" s="65"/>
      <c r="N138" s="65"/>
      <c r="O138" s="65"/>
      <c r="P138" s="66"/>
      <c r="Q138" s="65"/>
      <c r="R138" s="65"/>
      <c r="S138" s="65"/>
      <c r="T138" s="67"/>
    </row>
    <row r="139" spans="1:24" s="63" customFormat="1" hidden="1" x14ac:dyDescent="0.25">
      <c r="A139" s="86"/>
      <c r="E139" s="65"/>
      <c r="F139" s="65" t="s">
        <v>1286</v>
      </c>
      <c r="G139" s="65" t="s">
        <v>687</v>
      </c>
      <c r="H139" s="68" t="s">
        <v>1291</v>
      </c>
      <c r="I139" s="68" t="s">
        <v>1292</v>
      </c>
      <c r="J139" s="63" t="s">
        <v>686</v>
      </c>
      <c r="K139" s="63" t="s">
        <v>1293</v>
      </c>
      <c r="L139" s="65"/>
      <c r="M139" s="65"/>
      <c r="N139" s="65"/>
      <c r="O139" s="65"/>
      <c r="P139" s="66"/>
      <c r="Q139" s="65"/>
      <c r="R139" s="65"/>
      <c r="S139" s="65"/>
      <c r="T139" s="67"/>
    </row>
    <row r="140" spans="1:24" s="63" customFormat="1" hidden="1" x14ac:dyDescent="0.25">
      <c r="A140" s="86"/>
      <c r="E140" s="65" t="b">
        <f>+ISNUMBER(H140)</f>
        <v>1</v>
      </c>
      <c r="F140" s="66">
        <f>+LEFT(H140,1)*1000</f>
        <v>1000</v>
      </c>
      <c r="G140" s="65">
        <f>+LEFT(H140,2)*100</f>
        <v>1100</v>
      </c>
      <c r="H140" s="63">
        <v>1131</v>
      </c>
      <c r="I140" s="69">
        <v>2052191779</v>
      </c>
      <c r="J140" s="69">
        <v>2052191779</v>
      </c>
      <c r="K140" s="69">
        <v>950169011.63000011</v>
      </c>
      <c r="L140" s="65"/>
      <c r="M140" s="65"/>
      <c r="N140" s="65"/>
      <c r="O140" s="65"/>
      <c r="P140" s="66"/>
      <c r="Q140" s="65"/>
      <c r="R140" s="65"/>
      <c r="S140" s="65"/>
      <c r="T140" s="67"/>
    </row>
    <row r="141" spans="1:24" s="63" customFormat="1" hidden="1" x14ac:dyDescent="0.25">
      <c r="A141" s="86"/>
      <c r="E141" s="65" t="b">
        <f t="shared" ref="E141:E204" si="47">+ISNUMBER(H141)</f>
        <v>1</v>
      </c>
      <c r="F141" s="66">
        <f t="shared" ref="F141:F204" si="48">+LEFT(H141,1)*1000</f>
        <v>1000</v>
      </c>
      <c r="G141" s="65">
        <f t="shared" ref="G141:G204" si="49">+LEFT(H141,2)*100</f>
        <v>1200</v>
      </c>
      <c r="H141" s="63">
        <v>1211</v>
      </c>
      <c r="I141" s="69">
        <v>84618746</v>
      </c>
      <c r="J141" s="69">
        <v>84618746</v>
      </c>
      <c r="K141" s="69">
        <v>35734187.299999997</v>
      </c>
      <c r="L141" s="65"/>
      <c r="M141" s="65"/>
      <c r="N141" s="65"/>
      <c r="O141" s="65"/>
      <c r="P141" s="66"/>
      <c r="Q141" s="65"/>
      <c r="R141" s="65"/>
      <c r="S141" s="65"/>
      <c r="T141" s="67"/>
    </row>
    <row r="142" spans="1:24" s="63" customFormat="1" hidden="1" x14ac:dyDescent="0.25">
      <c r="A142" s="86"/>
      <c r="E142" s="65" t="b">
        <f t="shared" si="47"/>
        <v>1</v>
      </c>
      <c r="F142" s="66">
        <f t="shared" si="48"/>
        <v>1000</v>
      </c>
      <c r="G142" s="65">
        <f t="shared" si="49"/>
        <v>1200</v>
      </c>
      <c r="H142" s="63">
        <v>1221</v>
      </c>
      <c r="I142" s="69">
        <v>8705613</v>
      </c>
      <c r="J142" s="69">
        <v>8705613</v>
      </c>
      <c r="K142" s="69">
        <v>4033168.4499999997</v>
      </c>
      <c r="L142" s="65"/>
      <c r="M142" s="65"/>
      <c r="N142" s="65"/>
      <c r="O142" s="65"/>
      <c r="P142" s="66"/>
      <c r="Q142" s="65"/>
      <c r="R142" s="65"/>
      <c r="S142" s="65"/>
      <c r="T142" s="67"/>
    </row>
    <row r="143" spans="1:24" s="63" customFormat="1" hidden="1" x14ac:dyDescent="0.25">
      <c r="A143" s="86"/>
      <c r="E143" s="65" t="b">
        <f t="shared" si="47"/>
        <v>1</v>
      </c>
      <c r="F143" s="66">
        <f t="shared" si="48"/>
        <v>1000</v>
      </c>
      <c r="G143" s="65">
        <f t="shared" si="49"/>
        <v>1200</v>
      </c>
      <c r="H143" s="63">
        <v>1231</v>
      </c>
      <c r="I143" s="69">
        <v>9793628</v>
      </c>
      <c r="J143" s="69">
        <v>9793628</v>
      </c>
      <c r="K143" s="69">
        <v>3069412</v>
      </c>
      <c r="L143" s="65"/>
      <c r="M143" s="65"/>
      <c r="N143" s="65"/>
      <c r="O143" s="65"/>
      <c r="P143" s="66"/>
      <c r="Q143" s="65"/>
      <c r="R143" s="65"/>
      <c r="S143" s="65"/>
      <c r="T143" s="67"/>
    </row>
    <row r="144" spans="1:24" s="63" customFormat="1" hidden="1" x14ac:dyDescent="0.25">
      <c r="A144" s="86"/>
      <c r="E144" s="65" t="b">
        <f t="shared" si="47"/>
        <v>1</v>
      </c>
      <c r="F144" s="66">
        <f t="shared" si="48"/>
        <v>1000</v>
      </c>
      <c r="G144" s="65">
        <f t="shared" si="49"/>
        <v>1300</v>
      </c>
      <c r="H144" s="63">
        <v>1311</v>
      </c>
      <c r="I144" s="69">
        <v>15308597</v>
      </c>
      <c r="J144" s="69">
        <v>15308597</v>
      </c>
      <c r="K144" s="69">
        <v>6979103.3499999996</v>
      </c>
      <c r="L144" s="65"/>
      <c r="M144" s="65"/>
      <c r="N144" s="65"/>
      <c r="O144" s="65"/>
      <c r="P144" s="66"/>
      <c r="Q144" s="65"/>
      <c r="R144" s="65"/>
      <c r="S144" s="65"/>
      <c r="T144" s="67"/>
    </row>
    <row r="145" spans="1:20" s="63" customFormat="1" hidden="1" x14ac:dyDescent="0.25">
      <c r="A145" s="86"/>
      <c r="E145" s="65" t="b">
        <f t="shared" si="47"/>
        <v>1</v>
      </c>
      <c r="F145" s="66">
        <f t="shared" si="48"/>
        <v>1000</v>
      </c>
      <c r="G145" s="65">
        <f t="shared" si="49"/>
        <v>1300</v>
      </c>
      <c r="H145" s="63">
        <v>1321</v>
      </c>
      <c r="I145" s="69">
        <v>167180942</v>
      </c>
      <c r="J145" s="69">
        <v>167180942</v>
      </c>
      <c r="K145" s="69">
        <v>77443438.430000007</v>
      </c>
      <c r="L145" s="65"/>
      <c r="M145" s="65"/>
      <c r="N145" s="65"/>
      <c r="O145" s="65"/>
      <c r="P145" s="66"/>
      <c r="Q145" s="65"/>
      <c r="R145" s="65"/>
      <c r="S145" s="65"/>
      <c r="T145" s="67"/>
    </row>
    <row r="146" spans="1:20" s="63" customFormat="1" hidden="1" x14ac:dyDescent="0.25">
      <c r="A146" s="86"/>
      <c r="E146" s="65" t="b">
        <f t="shared" si="47"/>
        <v>1</v>
      </c>
      <c r="F146" s="66">
        <f t="shared" si="48"/>
        <v>1000</v>
      </c>
      <c r="G146" s="65">
        <f t="shared" si="49"/>
        <v>1300</v>
      </c>
      <c r="H146" s="63">
        <v>1322</v>
      </c>
      <c r="I146" s="69">
        <v>16446538</v>
      </c>
      <c r="J146" s="69">
        <v>16446538</v>
      </c>
      <c r="K146" s="69">
        <v>7108539.290000001</v>
      </c>
      <c r="L146" s="65"/>
      <c r="M146" s="65"/>
      <c r="N146" s="65"/>
      <c r="O146" s="65"/>
      <c r="P146" s="66"/>
      <c r="Q146" s="65"/>
      <c r="R146" s="65"/>
      <c r="S146" s="65"/>
      <c r="T146" s="67"/>
    </row>
    <row r="147" spans="1:20" s="63" customFormat="1" hidden="1" x14ac:dyDescent="0.25">
      <c r="A147" s="86"/>
      <c r="E147" s="65" t="b">
        <f t="shared" si="47"/>
        <v>1</v>
      </c>
      <c r="F147" s="66">
        <f t="shared" si="48"/>
        <v>1000</v>
      </c>
      <c r="G147" s="65">
        <f t="shared" si="49"/>
        <v>1300</v>
      </c>
      <c r="H147" s="63">
        <v>1323</v>
      </c>
      <c r="I147" s="69">
        <v>257234458</v>
      </c>
      <c r="J147" s="69">
        <v>257234458</v>
      </c>
      <c r="K147" s="69">
        <v>185248.75</v>
      </c>
      <c r="L147" s="65"/>
      <c r="M147" s="65"/>
      <c r="N147" s="65"/>
      <c r="O147" s="65"/>
      <c r="P147" s="66"/>
      <c r="Q147" s="65"/>
      <c r="R147" s="65"/>
      <c r="S147" s="65"/>
      <c r="T147" s="67"/>
    </row>
    <row r="148" spans="1:20" s="63" customFormat="1" hidden="1" x14ac:dyDescent="0.25">
      <c r="A148" s="86"/>
      <c r="E148" s="65" t="b">
        <f t="shared" si="47"/>
        <v>1</v>
      </c>
      <c r="F148" s="66">
        <f t="shared" si="48"/>
        <v>1000</v>
      </c>
      <c r="G148" s="65">
        <f t="shared" si="49"/>
        <v>1300</v>
      </c>
      <c r="H148" s="63">
        <v>1331</v>
      </c>
      <c r="I148" s="69">
        <v>350000000</v>
      </c>
      <c r="J148" s="69">
        <v>350000000</v>
      </c>
      <c r="K148" s="69">
        <v>186009973.31999999</v>
      </c>
      <c r="L148" s="65"/>
      <c r="M148" s="65"/>
      <c r="N148" s="65"/>
      <c r="O148" s="65"/>
      <c r="P148" s="66"/>
      <c r="Q148" s="65"/>
      <c r="R148" s="65"/>
      <c r="S148" s="65"/>
      <c r="T148" s="67"/>
    </row>
    <row r="149" spans="1:20" s="63" customFormat="1" hidden="1" x14ac:dyDescent="0.25">
      <c r="A149" s="86"/>
      <c r="E149" s="65" t="b">
        <f t="shared" si="47"/>
        <v>1</v>
      </c>
      <c r="F149" s="66">
        <f t="shared" si="48"/>
        <v>1000</v>
      </c>
      <c r="G149" s="65">
        <f t="shared" si="49"/>
        <v>1300</v>
      </c>
      <c r="H149" s="63">
        <v>1332</v>
      </c>
      <c r="I149" s="69">
        <v>47271060</v>
      </c>
      <c r="J149" s="69">
        <v>47271060</v>
      </c>
      <c r="K149" s="69">
        <v>25192370.709999997</v>
      </c>
      <c r="L149" s="65"/>
      <c r="M149" s="65"/>
      <c r="N149" s="65"/>
      <c r="O149" s="65"/>
      <c r="P149" s="66"/>
      <c r="Q149" s="65"/>
      <c r="R149" s="65"/>
      <c r="S149" s="65"/>
      <c r="T149" s="67"/>
    </row>
    <row r="150" spans="1:20" s="63" customFormat="1" hidden="1" x14ac:dyDescent="0.25">
      <c r="A150" s="86"/>
      <c r="E150" s="65" t="b">
        <f t="shared" si="47"/>
        <v>1</v>
      </c>
      <c r="F150" s="66">
        <f t="shared" si="48"/>
        <v>1000</v>
      </c>
      <c r="G150" s="65">
        <f t="shared" si="49"/>
        <v>1400</v>
      </c>
      <c r="H150" s="63">
        <v>1411</v>
      </c>
      <c r="I150" s="69">
        <v>120813014</v>
      </c>
      <c r="J150" s="69">
        <v>120813014</v>
      </c>
      <c r="K150" s="69">
        <v>32452837.939999998</v>
      </c>
      <c r="L150" s="65"/>
      <c r="M150" s="65"/>
      <c r="N150" s="65"/>
      <c r="O150" s="65"/>
      <c r="P150" s="66"/>
      <c r="Q150" s="65"/>
      <c r="R150" s="65"/>
      <c r="S150" s="65"/>
      <c r="T150" s="67"/>
    </row>
    <row r="151" spans="1:20" s="63" customFormat="1" hidden="1" x14ac:dyDescent="0.25">
      <c r="A151" s="86"/>
      <c r="E151" s="65" t="b">
        <f t="shared" si="47"/>
        <v>1</v>
      </c>
      <c r="F151" s="66">
        <f t="shared" si="48"/>
        <v>1000</v>
      </c>
      <c r="G151" s="65">
        <f t="shared" si="49"/>
        <v>1400</v>
      </c>
      <c r="H151" s="63">
        <v>1421</v>
      </c>
      <c r="I151" s="69">
        <v>87241286</v>
      </c>
      <c r="J151" s="69">
        <v>87241286</v>
      </c>
      <c r="K151" s="69">
        <v>38980155.030000001</v>
      </c>
      <c r="L151" s="65"/>
      <c r="M151" s="65"/>
      <c r="N151" s="65"/>
      <c r="O151" s="65"/>
      <c r="P151" s="66"/>
      <c r="Q151" s="65"/>
      <c r="R151" s="65"/>
      <c r="S151" s="65"/>
      <c r="T151" s="67"/>
    </row>
    <row r="152" spans="1:20" s="63" customFormat="1" hidden="1" x14ac:dyDescent="0.25">
      <c r="A152" s="86"/>
      <c r="E152" s="65" t="b">
        <f t="shared" si="47"/>
        <v>1</v>
      </c>
      <c r="F152" s="66">
        <f t="shared" si="48"/>
        <v>1000</v>
      </c>
      <c r="G152" s="65">
        <f t="shared" si="49"/>
        <v>1400</v>
      </c>
      <c r="H152" s="63">
        <v>1431</v>
      </c>
      <c r="I152" s="69">
        <v>74327799</v>
      </c>
      <c r="J152" s="69">
        <v>74327799</v>
      </c>
      <c r="K152" s="69">
        <v>35248145.140000001</v>
      </c>
      <c r="L152" s="65"/>
      <c r="M152" s="65"/>
      <c r="N152" s="65"/>
      <c r="O152" s="65"/>
      <c r="P152" s="66"/>
      <c r="Q152" s="65"/>
      <c r="R152" s="65"/>
      <c r="S152" s="65"/>
      <c r="T152" s="67"/>
    </row>
    <row r="153" spans="1:20" s="63" customFormat="1" hidden="1" x14ac:dyDescent="0.25">
      <c r="A153" s="86"/>
      <c r="E153" s="65" t="b">
        <f t="shared" si="47"/>
        <v>1</v>
      </c>
      <c r="F153" s="66">
        <f t="shared" si="48"/>
        <v>1000</v>
      </c>
      <c r="G153" s="65">
        <f t="shared" si="49"/>
        <v>1400</v>
      </c>
      <c r="H153" s="63">
        <v>1441</v>
      </c>
      <c r="I153" s="69">
        <v>67850000</v>
      </c>
      <c r="J153" s="69">
        <v>67850000</v>
      </c>
      <c r="K153" s="69">
        <v>0</v>
      </c>
      <c r="L153" s="65"/>
      <c r="M153" s="65"/>
      <c r="N153" s="65"/>
      <c r="O153" s="65"/>
      <c r="P153" s="66"/>
      <c r="Q153" s="65"/>
      <c r="R153" s="65"/>
      <c r="S153" s="65"/>
      <c r="T153" s="67"/>
    </row>
    <row r="154" spans="1:20" s="63" customFormat="1" hidden="1" x14ac:dyDescent="0.25">
      <c r="A154" s="86"/>
      <c r="E154" s="65" t="b">
        <f t="shared" si="47"/>
        <v>1</v>
      </c>
      <c r="F154" s="66">
        <f t="shared" si="48"/>
        <v>1000</v>
      </c>
      <c r="G154" s="65">
        <f t="shared" si="49"/>
        <v>1400</v>
      </c>
      <c r="H154" s="63">
        <v>1443</v>
      </c>
      <c r="I154" s="69">
        <v>9000000</v>
      </c>
      <c r="J154" s="69">
        <v>9000000</v>
      </c>
      <c r="K154" s="69">
        <v>1104462</v>
      </c>
      <c r="L154" s="65"/>
      <c r="M154" s="65"/>
      <c r="N154" s="65"/>
      <c r="O154" s="65"/>
      <c r="P154" s="66"/>
      <c r="Q154" s="65"/>
      <c r="R154" s="65"/>
      <c r="S154" s="65"/>
      <c r="T154" s="67"/>
    </row>
    <row r="155" spans="1:20" s="63" customFormat="1" hidden="1" x14ac:dyDescent="0.25">
      <c r="A155" s="86"/>
      <c r="E155" s="65" t="b">
        <f t="shared" si="47"/>
        <v>1</v>
      </c>
      <c r="F155" s="66">
        <f t="shared" si="48"/>
        <v>1000</v>
      </c>
      <c r="G155" s="65">
        <f t="shared" si="49"/>
        <v>1500</v>
      </c>
      <c r="H155" s="63">
        <v>1511</v>
      </c>
      <c r="I155" s="69">
        <v>772147532</v>
      </c>
      <c r="J155" s="69">
        <v>772147532</v>
      </c>
      <c r="K155" s="69">
        <v>364258753.35000002</v>
      </c>
      <c r="L155" s="65"/>
      <c r="M155" s="65"/>
      <c r="N155" s="65"/>
      <c r="O155" s="65"/>
      <c r="P155" s="66"/>
      <c r="Q155" s="65"/>
      <c r="R155" s="65"/>
      <c r="S155" s="65"/>
      <c r="T155" s="67"/>
    </row>
    <row r="156" spans="1:20" s="63" customFormat="1" hidden="1" x14ac:dyDescent="0.25">
      <c r="A156" s="86"/>
      <c r="E156" s="65" t="b">
        <f t="shared" si="47"/>
        <v>1</v>
      </c>
      <c r="F156" s="66">
        <f t="shared" si="48"/>
        <v>1000</v>
      </c>
      <c r="G156" s="65">
        <f t="shared" si="49"/>
        <v>1500</v>
      </c>
      <c r="H156" s="63">
        <v>1521</v>
      </c>
      <c r="I156" s="69">
        <v>20000000</v>
      </c>
      <c r="J156" s="69">
        <v>20000000</v>
      </c>
      <c r="K156" s="69">
        <v>0</v>
      </c>
      <c r="L156" s="65"/>
      <c r="M156" s="65"/>
      <c r="N156" s="65"/>
      <c r="O156" s="65"/>
      <c r="P156" s="66"/>
      <c r="Q156" s="65"/>
      <c r="R156" s="65"/>
      <c r="S156" s="65"/>
      <c r="T156" s="67"/>
    </row>
    <row r="157" spans="1:20" s="63" customFormat="1" hidden="1" x14ac:dyDescent="0.25">
      <c r="A157" s="86"/>
      <c r="E157" s="65" t="b">
        <f t="shared" si="47"/>
        <v>1</v>
      </c>
      <c r="F157" s="66">
        <f t="shared" si="48"/>
        <v>1000</v>
      </c>
      <c r="G157" s="65">
        <f t="shared" si="49"/>
        <v>1500</v>
      </c>
      <c r="H157" s="63">
        <v>1531</v>
      </c>
      <c r="I157" s="69">
        <v>90000000</v>
      </c>
      <c r="J157" s="69">
        <v>90000000</v>
      </c>
      <c r="K157" s="69">
        <v>9945655.5899999999</v>
      </c>
      <c r="L157" s="65"/>
      <c r="M157" s="65"/>
      <c r="N157" s="65"/>
      <c r="O157" s="65"/>
      <c r="P157" s="66"/>
      <c r="Q157" s="65"/>
      <c r="R157" s="65"/>
      <c r="S157" s="65"/>
      <c r="T157" s="67"/>
    </row>
    <row r="158" spans="1:20" s="63" customFormat="1" hidden="1" x14ac:dyDescent="0.25">
      <c r="A158" s="86"/>
      <c r="E158" s="65" t="b">
        <f t="shared" si="47"/>
        <v>1</v>
      </c>
      <c r="F158" s="66">
        <f t="shared" si="48"/>
        <v>1000</v>
      </c>
      <c r="G158" s="65">
        <f t="shared" si="49"/>
        <v>1500</v>
      </c>
      <c r="H158" s="63">
        <v>1541</v>
      </c>
      <c r="I158" s="69">
        <v>202748701</v>
      </c>
      <c r="J158" s="69">
        <v>202748701</v>
      </c>
      <c r="K158" s="69">
        <v>0</v>
      </c>
      <c r="L158" s="65"/>
      <c r="M158" s="65"/>
      <c r="N158" s="65"/>
      <c r="O158" s="65"/>
      <c r="P158" s="66"/>
      <c r="Q158" s="65"/>
      <c r="R158" s="65"/>
      <c r="S158" s="65"/>
      <c r="T158" s="67"/>
    </row>
    <row r="159" spans="1:20" s="63" customFormat="1" hidden="1" x14ac:dyDescent="0.25">
      <c r="A159" s="86"/>
      <c r="E159" s="65" t="b">
        <f t="shared" si="47"/>
        <v>1</v>
      </c>
      <c r="F159" s="66">
        <f t="shared" si="48"/>
        <v>1000</v>
      </c>
      <c r="G159" s="65">
        <f t="shared" si="49"/>
        <v>1500</v>
      </c>
      <c r="H159" s="63">
        <v>1542</v>
      </c>
      <c r="I159" s="69">
        <v>1852362</v>
      </c>
      <c r="J159" s="69">
        <v>1852362</v>
      </c>
      <c r="K159" s="69">
        <v>480650</v>
      </c>
      <c r="L159" s="65"/>
      <c r="M159" s="65"/>
      <c r="N159" s="65"/>
      <c r="O159" s="65"/>
      <c r="P159" s="66"/>
      <c r="Q159" s="65"/>
      <c r="R159" s="65"/>
      <c r="S159" s="65"/>
      <c r="T159" s="67"/>
    </row>
    <row r="160" spans="1:20" s="63" customFormat="1" hidden="1" x14ac:dyDescent="0.25">
      <c r="A160" s="86"/>
      <c r="E160" s="65" t="b">
        <f t="shared" si="47"/>
        <v>1</v>
      </c>
      <c r="F160" s="66">
        <f t="shared" si="48"/>
        <v>1000</v>
      </c>
      <c r="G160" s="65">
        <f t="shared" si="49"/>
        <v>1500</v>
      </c>
      <c r="H160" s="63">
        <v>1543</v>
      </c>
      <c r="I160" s="69">
        <v>10000000</v>
      </c>
      <c r="J160" s="69">
        <v>10000000</v>
      </c>
      <c r="K160" s="69">
        <v>507771.17</v>
      </c>
      <c r="L160" s="65"/>
      <c r="M160" s="65"/>
      <c r="N160" s="65"/>
      <c r="O160" s="65"/>
      <c r="P160" s="66"/>
      <c r="Q160" s="65"/>
      <c r="R160" s="65"/>
      <c r="S160" s="65"/>
      <c r="T160" s="67"/>
    </row>
    <row r="161" spans="1:20" s="63" customFormat="1" hidden="1" x14ac:dyDescent="0.25">
      <c r="A161" s="86"/>
      <c r="E161" s="65" t="b">
        <f t="shared" si="47"/>
        <v>1</v>
      </c>
      <c r="F161" s="66">
        <f t="shared" si="48"/>
        <v>1000</v>
      </c>
      <c r="G161" s="65">
        <f t="shared" si="49"/>
        <v>1500</v>
      </c>
      <c r="H161" s="63">
        <v>1544</v>
      </c>
      <c r="I161" s="69">
        <v>220294</v>
      </c>
      <c r="J161" s="69">
        <v>220294</v>
      </c>
      <c r="K161" s="69">
        <v>12056</v>
      </c>
      <c r="L161" s="65"/>
      <c r="M161" s="65"/>
      <c r="N161" s="65"/>
      <c r="O161" s="65"/>
      <c r="P161" s="66"/>
      <c r="Q161" s="65"/>
      <c r="R161" s="65"/>
      <c r="S161" s="65"/>
      <c r="T161" s="67"/>
    </row>
    <row r="162" spans="1:20" s="63" customFormat="1" hidden="1" x14ac:dyDescent="0.25">
      <c r="A162" s="86"/>
      <c r="E162" s="65" t="b">
        <f t="shared" si="47"/>
        <v>1</v>
      </c>
      <c r="F162" s="66">
        <f t="shared" si="48"/>
        <v>1000</v>
      </c>
      <c r="G162" s="65">
        <f t="shared" si="49"/>
        <v>1500</v>
      </c>
      <c r="H162" s="63">
        <v>1546</v>
      </c>
      <c r="I162" s="69">
        <v>580237233</v>
      </c>
      <c r="J162" s="69">
        <v>580237233</v>
      </c>
      <c r="K162" s="69">
        <v>270031768.65999997</v>
      </c>
      <c r="L162" s="65"/>
      <c r="M162" s="65"/>
      <c r="N162" s="65"/>
      <c r="O162" s="65"/>
      <c r="P162" s="66"/>
      <c r="Q162" s="65"/>
      <c r="R162" s="65"/>
      <c r="S162" s="65"/>
      <c r="T162" s="67"/>
    </row>
    <row r="163" spans="1:20" s="63" customFormat="1" hidden="1" x14ac:dyDescent="0.25">
      <c r="A163" s="86"/>
      <c r="E163" s="65" t="b">
        <f t="shared" si="47"/>
        <v>1</v>
      </c>
      <c r="F163" s="66">
        <f t="shared" si="48"/>
        <v>1000</v>
      </c>
      <c r="G163" s="65">
        <f t="shared" si="49"/>
        <v>1500</v>
      </c>
      <c r="H163" s="63">
        <v>1547</v>
      </c>
      <c r="I163" s="69">
        <v>157312088</v>
      </c>
      <c r="J163" s="69">
        <v>157312088</v>
      </c>
      <c r="K163" s="69">
        <v>16127277.009999998</v>
      </c>
      <c r="L163" s="65"/>
      <c r="M163" s="65"/>
      <c r="N163" s="65"/>
      <c r="O163" s="65"/>
      <c r="P163" s="66"/>
      <c r="Q163" s="65"/>
      <c r="R163" s="65"/>
      <c r="S163" s="65"/>
      <c r="T163" s="67"/>
    </row>
    <row r="164" spans="1:20" s="63" customFormat="1" hidden="1" x14ac:dyDescent="0.25">
      <c r="A164" s="86"/>
      <c r="E164" s="65" t="b">
        <f t="shared" si="47"/>
        <v>1</v>
      </c>
      <c r="F164" s="66">
        <f t="shared" si="48"/>
        <v>1000</v>
      </c>
      <c r="G164" s="65">
        <f t="shared" si="49"/>
        <v>1500</v>
      </c>
      <c r="H164" s="63">
        <v>1548</v>
      </c>
      <c r="I164" s="69">
        <v>79387070</v>
      </c>
      <c r="J164" s="69">
        <v>79387070</v>
      </c>
      <c r="K164" s="69">
        <v>510762.4</v>
      </c>
      <c r="L164" s="65"/>
      <c r="M164" s="65"/>
      <c r="N164" s="65"/>
      <c r="O164" s="65"/>
      <c r="P164" s="66"/>
      <c r="Q164" s="65"/>
      <c r="R164" s="65"/>
      <c r="S164" s="65"/>
      <c r="T164" s="67"/>
    </row>
    <row r="165" spans="1:20" s="63" customFormat="1" hidden="1" x14ac:dyDescent="0.25">
      <c r="A165" s="86"/>
      <c r="E165" s="65" t="b">
        <f t="shared" si="47"/>
        <v>1</v>
      </c>
      <c r="F165" s="66">
        <f t="shared" si="48"/>
        <v>1000</v>
      </c>
      <c r="G165" s="65">
        <f t="shared" si="49"/>
        <v>1500</v>
      </c>
      <c r="H165" s="63">
        <v>1549</v>
      </c>
      <c r="I165" s="69">
        <v>11643434</v>
      </c>
      <c r="J165" s="69">
        <v>11643434</v>
      </c>
      <c r="K165" s="69">
        <v>1500000</v>
      </c>
      <c r="L165" s="65"/>
      <c r="M165" s="65"/>
      <c r="N165" s="65"/>
      <c r="O165" s="65"/>
      <c r="P165" s="66"/>
      <c r="Q165" s="65"/>
      <c r="R165" s="65"/>
      <c r="S165" s="65"/>
      <c r="T165" s="67"/>
    </row>
    <row r="166" spans="1:20" s="63" customFormat="1" hidden="1" x14ac:dyDescent="0.25">
      <c r="A166" s="86"/>
      <c r="E166" s="65" t="b">
        <f t="shared" si="47"/>
        <v>1</v>
      </c>
      <c r="F166" s="66">
        <f t="shared" si="48"/>
        <v>1000</v>
      </c>
      <c r="G166" s="65">
        <f t="shared" si="49"/>
        <v>1500</v>
      </c>
      <c r="H166" s="63">
        <v>1551</v>
      </c>
      <c r="I166" s="69">
        <v>5628449</v>
      </c>
      <c r="J166" s="69">
        <v>5628449</v>
      </c>
      <c r="K166" s="69">
        <v>1809277.17</v>
      </c>
      <c r="L166" s="65"/>
      <c r="M166" s="65"/>
      <c r="N166" s="65"/>
      <c r="O166" s="65"/>
      <c r="P166" s="66"/>
      <c r="Q166" s="65"/>
      <c r="R166" s="65"/>
      <c r="S166" s="65"/>
      <c r="T166" s="67"/>
    </row>
    <row r="167" spans="1:20" s="63" customFormat="1" hidden="1" x14ac:dyDescent="0.25">
      <c r="A167" s="86"/>
      <c r="E167" s="65" t="b">
        <f t="shared" si="47"/>
        <v>1</v>
      </c>
      <c r="F167" s="66">
        <f t="shared" si="48"/>
        <v>1000</v>
      </c>
      <c r="G167" s="65">
        <f t="shared" si="49"/>
        <v>1500</v>
      </c>
      <c r="H167" s="63">
        <v>1591</v>
      </c>
      <c r="I167" s="69">
        <v>94240424</v>
      </c>
      <c r="J167" s="69">
        <v>94240424</v>
      </c>
      <c r="K167" s="69">
        <v>43107910.190000005</v>
      </c>
      <c r="L167" s="65"/>
      <c r="M167" s="65"/>
      <c r="N167" s="65"/>
      <c r="O167" s="65"/>
      <c r="P167" s="66"/>
      <c r="Q167" s="65"/>
      <c r="R167" s="65"/>
      <c r="S167" s="65"/>
      <c r="T167" s="67"/>
    </row>
    <row r="168" spans="1:20" s="63" customFormat="1" hidden="1" x14ac:dyDescent="0.25">
      <c r="A168" s="86"/>
      <c r="E168" s="65" t="b">
        <f t="shared" si="47"/>
        <v>1</v>
      </c>
      <c r="F168" s="66">
        <f t="shared" si="48"/>
        <v>1000</v>
      </c>
      <c r="G168" s="65">
        <f t="shared" si="49"/>
        <v>1500</v>
      </c>
      <c r="H168" s="63">
        <v>1593</v>
      </c>
      <c r="I168" s="69">
        <v>6350961</v>
      </c>
      <c r="J168" s="69">
        <v>6350961</v>
      </c>
      <c r="K168" s="69">
        <v>1654500.43</v>
      </c>
      <c r="L168" s="65"/>
      <c r="M168" s="65"/>
      <c r="N168" s="65"/>
      <c r="O168" s="65"/>
      <c r="P168" s="66"/>
      <c r="Q168" s="65"/>
      <c r="R168" s="65"/>
      <c r="S168" s="65"/>
      <c r="T168" s="67"/>
    </row>
    <row r="169" spans="1:20" s="63" customFormat="1" hidden="1" x14ac:dyDescent="0.25">
      <c r="A169" s="86"/>
      <c r="E169" s="65" t="b">
        <f t="shared" si="47"/>
        <v>1</v>
      </c>
      <c r="F169" s="66">
        <f t="shared" si="48"/>
        <v>1000</v>
      </c>
      <c r="G169" s="65">
        <f t="shared" si="49"/>
        <v>1600</v>
      </c>
      <c r="H169" s="63">
        <v>1611</v>
      </c>
      <c r="I169" s="69">
        <v>87747572</v>
      </c>
      <c r="J169" s="69">
        <v>87747572</v>
      </c>
      <c r="K169" s="69">
        <v>0</v>
      </c>
      <c r="L169" s="65"/>
      <c r="M169" s="65"/>
      <c r="N169" s="65"/>
      <c r="O169" s="65"/>
      <c r="P169" s="66"/>
      <c r="Q169" s="65"/>
      <c r="R169" s="65"/>
      <c r="S169" s="65"/>
      <c r="T169" s="67"/>
    </row>
    <row r="170" spans="1:20" s="63" customFormat="1" hidden="1" x14ac:dyDescent="0.25">
      <c r="A170" s="86"/>
      <c r="E170" s="65" t="b">
        <f t="shared" si="47"/>
        <v>1</v>
      </c>
      <c r="F170" s="66">
        <f t="shared" si="48"/>
        <v>1000</v>
      </c>
      <c r="G170" s="65">
        <f t="shared" si="49"/>
        <v>1700</v>
      </c>
      <c r="H170" s="63">
        <v>1711</v>
      </c>
      <c r="I170" s="69">
        <v>335057398</v>
      </c>
      <c r="J170" s="69">
        <v>335057398</v>
      </c>
      <c r="K170" s="69">
        <v>142783065.81999999</v>
      </c>
      <c r="L170" s="65"/>
      <c r="M170" s="65"/>
      <c r="N170" s="65"/>
      <c r="O170" s="65"/>
      <c r="P170" s="66"/>
      <c r="Q170" s="65"/>
      <c r="R170" s="65"/>
      <c r="S170" s="65"/>
      <c r="T170" s="67"/>
    </row>
    <row r="171" spans="1:20" s="63" customFormat="1" hidden="1" x14ac:dyDescent="0.25">
      <c r="A171" s="86"/>
      <c r="E171" s="65" t="b">
        <f t="shared" si="47"/>
        <v>1</v>
      </c>
      <c r="F171" s="66">
        <f t="shared" si="48"/>
        <v>1000</v>
      </c>
      <c r="G171" s="65">
        <f t="shared" si="49"/>
        <v>1700</v>
      </c>
      <c r="H171" s="63">
        <v>1714</v>
      </c>
      <c r="I171" s="69">
        <v>142232213</v>
      </c>
      <c r="J171" s="69">
        <v>142232213</v>
      </c>
      <c r="K171" s="69">
        <v>49531328.140000001</v>
      </c>
      <c r="L171" s="65"/>
      <c r="M171" s="65"/>
      <c r="N171" s="65"/>
      <c r="O171" s="65"/>
      <c r="P171" s="66"/>
      <c r="Q171" s="65"/>
      <c r="R171" s="65"/>
      <c r="S171" s="65"/>
      <c r="T171" s="67"/>
    </row>
    <row r="172" spans="1:20" s="63" customFormat="1" hidden="1" x14ac:dyDescent="0.25">
      <c r="A172" s="86"/>
      <c r="E172" s="65" t="b">
        <f t="shared" si="47"/>
        <v>1</v>
      </c>
      <c r="F172" s="66">
        <f t="shared" si="48"/>
        <v>2000</v>
      </c>
      <c r="G172" s="65">
        <f t="shared" si="49"/>
        <v>2100</v>
      </c>
      <c r="H172" s="63">
        <v>2111</v>
      </c>
      <c r="I172" s="69">
        <v>4214883</v>
      </c>
      <c r="J172" s="69">
        <v>4205883</v>
      </c>
      <c r="K172" s="69">
        <v>181510.34</v>
      </c>
      <c r="L172" s="65"/>
      <c r="M172" s="65"/>
      <c r="N172" s="65"/>
      <c r="O172" s="65"/>
      <c r="P172" s="66"/>
      <c r="Q172" s="65"/>
      <c r="R172" s="65"/>
      <c r="S172" s="65"/>
      <c r="T172" s="67"/>
    </row>
    <row r="173" spans="1:20" s="63" customFormat="1" hidden="1" x14ac:dyDescent="0.25">
      <c r="A173" s="86"/>
      <c r="E173" s="65" t="b">
        <f t="shared" si="47"/>
        <v>1</v>
      </c>
      <c r="F173" s="66">
        <f t="shared" si="48"/>
        <v>2000</v>
      </c>
      <c r="G173" s="65">
        <f t="shared" si="49"/>
        <v>2100</v>
      </c>
      <c r="H173" s="63">
        <v>2121</v>
      </c>
      <c r="I173" s="69">
        <v>54558</v>
      </c>
      <c r="J173" s="69">
        <v>154558</v>
      </c>
      <c r="K173" s="69">
        <v>0</v>
      </c>
      <c r="L173" s="65"/>
      <c r="M173" s="65"/>
      <c r="N173" s="65"/>
      <c r="O173" s="65"/>
      <c r="P173" s="66"/>
      <c r="Q173" s="65"/>
      <c r="R173" s="65"/>
      <c r="S173" s="65"/>
      <c r="T173" s="67"/>
    </row>
    <row r="174" spans="1:20" s="63" customFormat="1" hidden="1" x14ac:dyDescent="0.25">
      <c r="A174" s="86"/>
      <c r="E174" s="65" t="b">
        <f t="shared" si="47"/>
        <v>1</v>
      </c>
      <c r="F174" s="66">
        <f t="shared" si="48"/>
        <v>2000</v>
      </c>
      <c r="G174" s="65">
        <f t="shared" si="49"/>
        <v>2100</v>
      </c>
      <c r="H174" s="63">
        <v>2141</v>
      </c>
      <c r="I174" s="69">
        <v>2965945</v>
      </c>
      <c r="J174" s="69">
        <v>2895945</v>
      </c>
      <c r="K174" s="69">
        <v>44100.75</v>
      </c>
      <c r="L174" s="65"/>
      <c r="M174" s="65"/>
      <c r="N174" s="65"/>
      <c r="O174" s="65"/>
      <c r="P174" s="66"/>
      <c r="Q174" s="65"/>
      <c r="R174" s="65"/>
      <c r="S174" s="65"/>
      <c r="T174" s="67"/>
    </row>
    <row r="175" spans="1:20" s="63" customFormat="1" hidden="1" x14ac:dyDescent="0.25">
      <c r="A175" s="86"/>
      <c r="E175" s="65" t="b">
        <f t="shared" si="47"/>
        <v>1</v>
      </c>
      <c r="F175" s="66">
        <f t="shared" si="48"/>
        <v>2000</v>
      </c>
      <c r="G175" s="65">
        <f t="shared" si="49"/>
        <v>2100</v>
      </c>
      <c r="H175" s="63">
        <v>2151</v>
      </c>
      <c r="I175" s="69">
        <v>927226</v>
      </c>
      <c r="J175" s="69">
        <v>927226</v>
      </c>
      <c r="K175" s="69">
        <v>0</v>
      </c>
      <c r="L175" s="65"/>
      <c r="M175" s="65"/>
      <c r="N175" s="65"/>
      <c r="O175" s="65"/>
      <c r="P175" s="66"/>
      <c r="Q175" s="65"/>
      <c r="R175" s="65"/>
      <c r="S175" s="65"/>
      <c r="T175" s="67"/>
    </row>
    <row r="176" spans="1:20" s="63" customFormat="1" hidden="1" x14ac:dyDescent="0.25">
      <c r="A176" s="86"/>
      <c r="E176" s="65" t="b">
        <f t="shared" si="47"/>
        <v>1</v>
      </c>
      <c r="F176" s="66">
        <f t="shared" si="48"/>
        <v>2000</v>
      </c>
      <c r="G176" s="65">
        <f t="shared" si="49"/>
        <v>2100</v>
      </c>
      <c r="H176" s="63">
        <v>2161</v>
      </c>
      <c r="I176" s="69">
        <v>2526040</v>
      </c>
      <c r="J176" s="69">
        <v>7911947.1900000004</v>
      </c>
      <c r="K176" s="69">
        <v>33852.86</v>
      </c>
      <c r="L176" s="65"/>
      <c r="M176" s="65"/>
      <c r="N176" s="65"/>
      <c r="O176" s="65"/>
      <c r="P176" s="66"/>
      <c r="Q176" s="65"/>
      <c r="R176" s="65"/>
      <c r="S176" s="65"/>
      <c r="T176" s="67"/>
    </row>
    <row r="177" spans="1:20" s="63" customFormat="1" hidden="1" x14ac:dyDescent="0.25">
      <c r="A177" s="86"/>
      <c r="E177" s="65" t="b">
        <f t="shared" si="47"/>
        <v>1</v>
      </c>
      <c r="F177" s="66">
        <f t="shared" si="48"/>
        <v>2000</v>
      </c>
      <c r="G177" s="65">
        <f t="shared" si="49"/>
        <v>2100</v>
      </c>
      <c r="H177" s="63">
        <v>2171</v>
      </c>
      <c r="I177" s="69">
        <v>27279</v>
      </c>
      <c r="J177" s="69">
        <v>27279</v>
      </c>
      <c r="K177" s="69">
        <v>0</v>
      </c>
      <c r="L177" s="65"/>
      <c r="M177" s="65"/>
      <c r="N177" s="65"/>
      <c r="O177" s="65"/>
      <c r="P177" s="66"/>
      <c r="Q177" s="65"/>
      <c r="R177" s="65"/>
      <c r="S177" s="65"/>
      <c r="T177" s="67"/>
    </row>
    <row r="178" spans="1:20" s="63" customFormat="1" hidden="1" x14ac:dyDescent="0.25">
      <c r="A178" s="86"/>
      <c r="E178" s="65" t="b">
        <f t="shared" si="47"/>
        <v>1</v>
      </c>
      <c r="F178" s="66">
        <f t="shared" si="48"/>
        <v>2000</v>
      </c>
      <c r="G178" s="65">
        <f t="shared" si="49"/>
        <v>2200</v>
      </c>
      <c r="H178" s="63">
        <v>2211</v>
      </c>
      <c r="I178" s="69">
        <v>44018014</v>
      </c>
      <c r="J178" s="69">
        <v>116862479</v>
      </c>
      <c r="K178" s="69">
        <v>20171564.210000001</v>
      </c>
      <c r="L178" s="65"/>
      <c r="M178" s="65"/>
      <c r="N178" s="65"/>
      <c r="O178" s="65"/>
      <c r="P178" s="66"/>
      <c r="Q178" s="65"/>
      <c r="R178" s="65"/>
      <c r="S178" s="65"/>
      <c r="T178" s="67"/>
    </row>
    <row r="179" spans="1:20" s="63" customFormat="1" hidden="1" x14ac:dyDescent="0.25">
      <c r="A179" s="86"/>
      <c r="E179" s="65" t="b">
        <f t="shared" si="47"/>
        <v>1</v>
      </c>
      <c r="F179" s="66">
        <f t="shared" si="48"/>
        <v>2000</v>
      </c>
      <c r="G179" s="65">
        <f t="shared" si="49"/>
        <v>2200</v>
      </c>
      <c r="H179" s="63">
        <v>2231</v>
      </c>
      <c r="I179" s="69">
        <v>327348</v>
      </c>
      <c r="J179" s="69">
        <v>335348</v>
      </c>
      <c r="K179" s="69">
        <v>0</v>
      </c>
      <c r="L179" s="65"/>
      <c r="M179" s="65"/>
      <c r="N179" s="65"/>
      <c r="O179" s="65"/>
      <c r="P179" s="66"/>
      <c r="Q179" s="65"/>
      <c r="R179" s="65"/>
      <c r="S179" s="65"/>
      <c r="T179" s="67"/>
    </row>
    <row r="180" spans="1:20" s="63" customFormat="1" hidden="1" x14ac:dyDescent="0.25">
      <c r="A180" s="86"/>
      <c r="E180" s="65" t="b">
        <f t="shared" si="47"/>
        <v>1</v>
      </c>
      <c r="F180" s="66">
        <f t="shared" si="48"/>
        <v>2000</v>
      </c>
      <c r="G180" s="65">
        <f t="shared" si="49"/>
        <v>2400</v>
      </c>
      <c r="H180" s="63">
        <v>2419</v>
      </c>
      <c r="I180" s="69">
        <v>7184220</v>
      </c>
      <c r="J180" s="69">
        <v>7222020</v>
      </c>
      <c r="K180" s="69">
        <v>59787.19</v>
      </c>
      <c r="L180" s="65"/>
      <c r="M180" s="65"/>
      <c r="N180" s="65"/>
      <c r="O180" s="65"/>
      <c r="P180" s="66"/>
      <c r="Q180" s="65"/>
      <c r="R180" s="65"/>
      <c r="S180" s="65"/>
      <c r="T180" s="67"/>
    </row>
    <row r="181" spans="1:20" s="63" customFormat="1" hidden="1" x14ac:dyDescent="0.25">
      <c r="A181" s="86"/>
      <c r="E181" s="65" t="b">
        <f t="shared" si="47"/>
        <v>1</v>
      </c>
      <c r="F181" s="66">
        <f t="shared" si="48"/>
        <v>2000</v>
      </c>
      <c r="G181" s="65">
        <f t="shared" si="49"/>
        <v>2400</v>
      </c>
      <c r="H181" s="63">
        <v>2421</v>
      </c>
      <c r="I181" s="69">
        <v>1099346</v>
      </c>
      <c r="J181" s="69">
        <v>1099346</v>
      </c>
      <c r="K181" s="69">
        <v>54738.080000000002</v>
      </c>
      <c r="L181" s="65"/>
      <c r="M181" s="65"/>
      <c r="N181" s="65"/>
      <c r="O181" s="65"/>
      <c r="P181" s="66"/>
      <c r="Q181" s="65"/>
      <c r="R181" s="65"/>
      <c r="S181" s="65"/>
      <c r="T181" s="67"/>
    </row>
    <row r="182" spans="1:20" s="63" customFormat="1" hidden="1" x14ac:dyDescent="0.25">
      <c r="A182" s="86"/>
      <c r="E182" s="65" t="b">
        <f t="shared" si="47"/>
        <v>1</v>
      </c>
      <c r="F182" s="66">
        <f t="shared" si="48"/>
        <v>2000</v>
      </c>
      <c r="G182" s="65">
        <f t="shared" si="49"/>
        <v>2400</v>
      </c>
      <c r="H182" s="63">
        <v>2431</v>
      </c>
      <c r="I182" s="69">
        <v>398273</v>
      </c>
      <c r="J182" s="69">
        <v>398273</v>
      </c>
      <c r="K182" s="69">
        <v>34684</v>
      </c>
      <c r="L182" s="65"/>
      <c r="M182" s="65"/>
      <c r="N182" s="65"/>
      <c r="O182" s="65"/>
      <c r="P182" s="66"/>
      <c r="Q182" s="65"/>
      <c r="R182" s="65"/>
      <c r="S182" s="65"/>
      <c r="T182" s="67"/>
    </row>
    <row r="183" spans="1:20" s="63" customFormat="1" hidden="1" x14ac:dyDescent="0.25">
      <c r="A183" s="86"/>
      <c r="E183" s="65" t="b">
        <f t="shared" si="47"/>
        <v>1</v>
      </c>
      <c r="F183" s="66">
        <f t="shared" si="48"/>
        <v>2000</v>
      </c>
      <c r="G183" s="65">
        <f t="shared" si="49"/>
        <v>2400</v>
      </c>
      <c r="H183" s="63">
        <v>2441</v>
      </c>
      <c r="I183" s="69">
        <v>437557</v>
      </c>
      <c r="J183" s="69">
        <v>542557</v>
      </c>
      <c r="K183" s="69">
        <v>65415.54</v>
      </c>
      <c r="L183" s="65"/>
      <c r="M183" s="65"/>
      <c r="N183" s="65"/>
      <c r="O183" s="65"/>
      <c r="P183" s="66"/>
      <c r="Q183" s="65"/>
      <c r="R183" s="65"/>
      <c r="S183" s="65"/>
      <c r="T183" s="67"/>
    </row>
    <row r="184" spans="1:20" s="63" customFormat="1" hidden="1" x14ac:dyDescent="0.25">
      <c r="A184" s="86"/>
      <c r="E184" s="65" t="b">
        <f t="shared" si="47"/>
        <v>1</v>
      </c>
      <c r="F184" s="66">
        <f t="shared" si="48"/>
        <v>2000</v>
      </c>
      <c r="G184" s="65">
        <f t="shared" si="49"/>
        <v>2400</v>
      </c>
      <c r="H184" s="63">
        <v>2451</v>
      </c>
      <c r="I184" s="69">
        <v>232176</v>
      </c>
      <c r="J184" s="69">
        <v>232176</v>
      </c>
      <c r="K184" s="69">
        <v>15439.6</v>
      </c>
      <c r="L184" s="65"/>
      <c r="M184" s="65"/>
      <c r="N184" s="65"/>
      <c r="O184" s="65"/>
      <c r="P184" s="66"/>
      <c r="Q184" s="65"/>
      <c r="R184" s="65"/>
      <c r="S184" s="65"/>
      <c r="T184" s="67"/>
    </row>
    <row r="185" spans="1:20" s="63" customFormat="1" hidden="1" x14ac:dyDescent="0.25">
      <c r="A185" s="86"/>
      <c r="E185" s="65" t="b">
        <f t="shared" si="47"/>
        <v>1</v>
      </c>
      <c r="F185" s="66">
        <f t="shared" si="48"/>
        <v>2000</v>
      </c>
      <c r="G185" s="65">
        <f t="shared" si="49"/>
        <v>2400</v>
      </c>
      <c r="H185" s="63">
        <v>2461</v>
      </c>
      <c r="I185" s="69">
        <v>15797150</v>
      </c>
      <c r="J185" s="69">
        <v>41447340.759999998</v>
      </c>
      <c r="K185" s="69">
        <v>281871.01</v>
      </c>
      <c r="L185" s="65"/>
      <c r="M185" s="65"/>
      <c r="N185" s="65"/>
      <c r="O185" s="65"/>
      <c r="P185" s="66"/>
      <c r="Q185" s="65"/>
      <c r="R185" s="65"/>
      <c r="S185" s="65"/>
      <c r="T185" s="67"/>
    </row>
    <row r="186" spans="1:20" s="63" customFormat="1" hidden="1" x14ac:dyDescent="0.25">
      <c r="A186" s="86"/>
      <c r="E186" s="65" t="b">
        <f t="shared" si="47"/>
        <v>1</v>
      </c>
      <c r="F186" s="66">
        <f t="shared" si="48"/>
        <v>2000</v>
      </c>
      <c r="G186" s="65">
        <f t="shared" si="49"/>
        <v>2400</v>
      </c>
      <c r="H186" s="63">
        <v>2471</v>
      </c>
      <c r="I186" s="69">
        <v>5738967</v>
      </c>
      <c r="J186" s="69">
        <v>6609620.5</v>
      </c>
      <c r="K186" s="69">
        <v>113014.83999999998</v>
      </c>
      <c r="L186" s="65"/>
      <c r="M186" s="65"/>
      <c r="N186" s="65"/>
      <c r="O186" s="65"/>
      <c r="P186" s="66"/>
      <c r="Q186" s="65"/>
      <c r="R186" s="65"/>
      <c r="S186" s="65"/>
      <c r="T186" s="67"/>
    </row>
    <row r="187" spans="1:20" s="63" customFormat="1" hidden="1" x14ac:dyDescent="0.25">
      <c r="A187" s="86"/>
      <c r="E187" s="65" t="b">
        <f t="shared" si="47"/>
        <v>1</v>
      </c>
      <c r="F187" s="66">
        <f t="shared" si="48"/>
        <v>2000</v>
      </c>
      <c r="G187" s="65">
        <f t="shared" si="49"/>
        <v>2400</v>
      </c>
      <c r="H187" s="63">
        <v>2481</v>
      </c>
      <c r="I187" s="69">
        <v>1160741</v>
      </c>
      <c r="J187" s="69">
        <v>1506901</v>
      </c>
      <c r="K187" s="69">
        <v>172859.72</v>
      </c>
      <c r="L187" s="65"/>
      <c r="M187" s="65"/>
      <c r="N187" s="65"/>
      <c r="O187" s="65"/>
      <c r="P187" s="66"/>
      <c r="Q187" s="65"/>
      <c r="R187" s="65"/>
      <c r="S187" s="65"/>
      <c r="T187" s="67"/>
    </row>
    <row r="188" spans="1:20" s="63" customFormat="1" hidden="1" x14ac:dyDescent="0.25">
      <c r="A188" s="86"/>
      <c r="E188" s="65" t="b">
        <f t="shared" si="47"/>
        <v>1</v>
      </c>
      <c r="F188" s="66">
        <f t="shared" si="48"/>
        <v>2000</v>
      </c>
      <c r="G188" s="65">
        <f t="shared" si="49"/>
        <v>2400</v>
      </c>
      <c r="H188" s="63">
        <v>2491</v>
      </c>
      <c r="I188" s="69">
        <v>17896256</v>
      </c>
      <c r="J188" s="69">
        <v>22136797.600000001</v>
      </c>
      <c r="K188" s="69">
        <v>396682.73000000004</v>
      </c>
      <c r="L188" s="65"/>
      <c r="M188" s="65"/>
      <c r="N188" s="65"/>
      <c r="O188" s="65"/>
      <c r="P188" s="66"/>
      <c r="Q188" s="65"/>
      <c r="R188" s="65"/>
      <c r="S188" s="65"/>
      <c r="T188" s="67"/>
    </row>
    <row r="189" spans="1:20" s="63" customFormat="1" hidden="1" x14ac:dyDescent="0.25">
      <c r="A189" s="86"/>
      <c r="E189" s="65" t="b">
        <f t="shared" si="47"/>
        <v>1</v>
      </c>
      <c r="F189" s="66">
        <f t="shared" si="48"/>
        <v>2000</v>
      </c>
      <c r="G189" s="65">
        <f t="shared" si="49"/>
        <v>2500</v>
      </c>
      <c r="H189" s="63">
        <v>2511</v>
      </c>
      <c r="I189" s="69">
        <v>299544</v>
      </c>
      <c r="J189" s="69">
        <v>291886</v>
      </c>
      <c r="K189" s="69">
        <v>29172</v>
      </c>
      <c r="L189" s="65"/>
      <c r="M189" s="65"/>
      <c r="N189" s="65"/>
      <c r="O189" s="65"/>
      <c r="P189" s="66"/>
      <c r="Q189" s="65"/>
      <c r="R189" s="65"/>
      <c r="S189" s="65"/>
      <c r="T189" s="67"/>
    </row>
    <row r="190" spans="1:20" s="63" customFormat="1" hidden="1" x14ac:dyDescent="0.25">
      <c r="A190" s="86"/>
      <c r="E190" s="65" t="b">
        <f t="shared" si="47"/>
        <v>1</v>
      </c>
      <c r="F190" s="66">
        <f t="shared" si="48"/>
        <v>2000</v>
      </c>
      <c r="G190" s="65">
        <f t="shared" si="49"/>
        <v>2500</v>
      </c>
      <c r="H190" s="63">
        <v>2551</v>
      </c>
      <c r="I190" s="69">
        <v>1112986</v>
      </c>
      <c r="J190" s="69">
        <v>1112986</v>
      </c>
      <c r="K190" s="69">
        <v>8114.49</v>
      </c>
      <c r="L190" s="65"/>
      <c r="M190" s="65"/>
      <c r="N190" s="65"/>
      <c r="O190" s="65"/>
      <c r="P190" s="66"/>
      <c r="Q190" s="65"/>
      <c r="R190" s="65"/>
      <c r="S190" s="65"/>
      <c r="T190" s="67"/>
    </row>
    <row r="191" spans="1:20" s="63" customFormat="1" hidden="1" x14ac:dyDescent="0.25">
      <c r="A191" s="86"/>
      <c r="E191" s="65" t="b">
        <f t="shared" si="47"/>
        <v>1</v>
      </c>
      <c r="F191" s="66">
        <f t="shared" si="48"/>
        <v>2000</v>
      </c>
      <c r="G191" s="65">
        <f t="shared" si="49"/>
        <v>2500</v>
      </c>
      <c r="H191" s="63">
        <v>2561</v>
      </c>
      <c r="I191" s="69">
        <v>2347976</v>
      </c>
      <c r="J191" s="69">
        <v>2323675.27</v>
      </c>
      <c r="K191" s="69">
        <v>158355.93</v>
      </c>
      <c r="L191" s="65"/>
      <c r="M191" s="65"/>
      <c r="N191" s="65"/>
      <c r="O191" s="65"/>
      <c r="P191" s="66"/>
      <c r="Q191" s="65"/>
      <c r="R191" s="65"/>
      <c r="S191" s="65"/>
      <c r="T191" s="67"/>
    </row>
    <row r="192" spans="1:20" s="63" customFormat="1" hidden="1" x14ac:dyDescent="0.25">
      <c r="A192" s="86"/>
      <c r="E192" s="65" t="b">
        <f t="shared" si="47"/>
        <v>1</v>
      </c>
      <c r="F192" s="66">
        <f t="shared" si="48"/>
        <v>2000</v>
      </c>
      <c r="G192" s="65">
        <f t="shared" si="49"/>
        <v>2500</v>
      </c>
      <c r="H192" s="63">
        <v>2591</v>
      </c>
      <c r="I192" s="69">
        <v>98941</v>
      </c>
      <c r="J192" s="69">
        <v>10936003</v>
      </c>
      <c r="K192" s="69">
        <v>29037.69</v>
      </c>
      <c r="L192" s="65"/>
      <c r="M192" s="65"/>
      <c r="N192" s="65"/>
      <c r="O192" s="65"/>
      <c r="P192" s="66"/>
      <c r="Q192" s="65"/>
      <c r="R192" s="65"/>
      <c r="S192" s="65"/>
      <c r="T192" s="67"/>
    </row>
    <row r="193" spans="1:20" s="63" customFormat="1" hidden="1" x14ac:dyDescent="0.25">
      <c r="A193" s="86"/>
      <c r="E193" s="65" t="b">
        <f t="shared" si="47"/>
        <v>1</v>
      </c>
      <c r="F193" s="66">
        <f t="shared" si="48"/>
        <v>2000</v>
      </c>
      <c r="G193" s="65">
        <f t="shared" si="49"/>
        <v>2600</v>
      </c>
      <c r="H193" s="63">
        <v>2611</v>
      </c>
      <c r="I193" s="69">
        <v>103265328</v>
      </c>
      <c r="J193" s="69">
        <v>128971933.51000001</v>
      </c>
      <c r="K193" s="69">
        <v>6348429.46</v>
      </c>
      <c r="L193" s="65"/>
      <c r="M193" s="65"/>
      <c r="N193" s="65"/>
      <c r="O193" s="65"/>
      <c r="P193" s="66"/>
      <c r="Q193" s="65"/>
      <c r="R193" s="65"/>
      <c r="S193" s="65"/>
      <c r="T193" s="67"/>
    </row>
    <row r="194" spans="1:20" s="63" customFormat="1" hidden="1" x14ac:dyDescent="0.25">
      <c r="A194" s="86"/>
      <c r="E194" s="65" t="b">
        <f t="shared" si="47"/>
        <v>1</v>
      </c>
      <c r="F194" s="66">
        <f t="shared" si="48"/>
        <v>2000</v>
      </c>
      <c r="G194" s="65">
        <f t="shared" si="49"/>
        <v>2700</v>
      </c>
      <c r="H194" s="63">
        <v>2711</v>
      </c>
      <c r="I194" s="69">
        <v>309382156</v>
      </c>
      <c r="J194" s="69">
        <v>156251950</v>
      </c>
      <c r="K194" s="69">
        <v>177965.78</v>
      </c>
      <c r="L194" s="65"/>
      <c r="M194" s="65"/>
      <c r="N194" s="65"/>
      <c r="O194" s="65"/>
      <c r="P194" s="66"/>
      <c r="Q194" s="65"/>
      <c r="R194" s="65"/>
      <c r="S194" s="65"/>
      <c r="T194" s="67"/>
    </row>
    <row r="195" spans="1:20" s="63" customFormat="1" hidden="1" x14ac:dyDescent="0.25">
      <c r="A195" s="86"/>
      <c r="E195" s="65" t="b">
        <f t="shared" si="47"/>
        <v>1</v>
      </c>
      <c r="F195" s="66">
        <f t="shared" si="48"/>
        <v>2000</v>
      </c>
      <c r="G195" s="65">
        <f t="shared" si="49"/>
        <v>2700</v>
      </c>
      <c r="H195" s="63">
        <v>2721</v>
      </c>
      <c r="I195" s="69">
        <v>38440522</v>
      </c>
      <c r="J195" s="69">
        <v>23309083</v>
      </c>
      <c r="K195" s="69">
        <v>2900</v>
      </c>
      <c r="L195" s="65"/>
      <c r="M195" s="65"/>
      <c r="N195" s="65"/>
      <c r="O195" s="65"/>
      <c r="P195" s="66"/>
      <c r="Q195" s="65"/>
      <c r="R195" s="65"/>
      <c r="S195" s="65"/>
      <c r="T195" s="67"/>
    </row>
    <row r="196" spans="1:20" s="63" customFormat="1" hidden="1" x14ac:dyDescent="0.25">
      <c r="A196" s="86"/>
      <c r="E196" s="65" t="b">
        <f t="shared" si="47"/>
        <v>1</v>
      </c>
      <c r="F196" s="66">
        <f t="shared" si="48"/>
        <v>2000</v>
      </c>
      <c r="G196" s="65">
        <f t="shared" si="49"/>
        <v>2900</v>
      </c>
      <c r="H196" s="63">
        <v>2911</v>
      </c>
      <c r="I196" s="69">
        <v>9566386</v>
      </c>
      <c r="J196" s="69">
        <v>22335950.960000001</v>
      </c>
      <c r="K196" s="69">
        <v>252399.78</v>
      </c>
      <c r="L196" s="65"/>
      <c r="M196" s="65"/>
      <c r="N196" s="65"/>
      <c r="O196" s="65"/>
      <c r="P196" s="66"/>
      <c r="Q196" s="65"/>
      <c r="R196" s="65"/>
      <c r="S196" s="65"/>
      <c r="T196" s="67"/>
    </row>
    <row r="197" spans="1:20" s="63" customFormat="1" hidden="1" x14ac:dyDescent="0.25">
      <c r="A197" s="86"/>
      <c r="E197" s="65" t="b">
        <f t="shared" si="47"/>
        <v>1</v>
      </c>
      <c r="F197" s="66">
        <f t="shared" si="48"/>
        <v>2000</v>
      </c>
      <c r="G197" s="65">
        <f t="shared" si="49"/>
        <v>2900</v>
      </c>
      <c r="H197" s="63">
        <v>2921</v>
      </c>
      <c r="I197" s="69">
        <v>1788557</v>
      </c>
      <c r="J197" s="69">
        <v>1780789</v>
      </c>
      <c r="K197" s="69">
        <v>2782.85</v>
      </c>
      <c r="L197" s="65"/>
      <c r="M197" s="65"/>
      <c r="N197" s="65"/>
      <c r="O197" s="65"/>
      <c r="P197" s="66"/>
      <c r="Q197" s="65"/>
      <c r="R197" s="65"/>
      <c r="S197" s="65"/>
      <c r="T197" s="67"/>
    </row>
    <row r="198" spans="1:20" s="63" customFormat="1" hidden="1" x14ac:dyDescent="0.25">
      <c r="A198" s="86"/>
      <c r="E198" s="65" t="b">
        <f t="shared" si="47"/>
        <v>1</v>
      </c>
      <c r="F198" s="66">
        <f t="shared" si="48"/>
        <v>2000</v>
      </c>
      <c r="G198" s="65">
        <f t="shared" si="49"/>
        <v>2900</v>
      </c>
      <c r="H198" s="63">
        <v>2941</v>
      </c>
      <c r="I198" s="69">
        <v>2907556</v>
      </c>
      <c r="J198" s="69">
        <v>6584814</v>
      </c>
      <c r="K198" s="69">
        <v>80100.600000000006</v>
      </c>
      <c r="L198" s="65"/>
      <c r="M198" s="65"/>
      <c r="N198" s="65"/>
      <c r="O198" s="65"/>
      <c r="P198" s="66"/>
      <c r="Q198" s="65"/>
      <c r="R198" s="65"/>
      <c r="S198" s="65"/>
      <c r="T198" s="67"/>
    </row>
    <row r="199" spans="1:20" s="63" customFormat="1" hidden="1" x14ac:dyDescent="0.25">
      <c r="A199" s="86"/>
      <c r="E199" s="65" t="b">
        <f t="shared" si="47"/>
        <v>1</v>
      </c>
      <c r="F199" s="66">
        <f t="shared" si="48"/>
        <v>2000</v>
      </c>
      <c r="G199" s="65">
        <f t="shared" si="49"/>
        <v>2900</v>
      </c>
      <c r="H199" s="63">
        <v>2951</v>
      </c>
      <c r="I199" s="69">
        <v>65469</v>
      </c>
      <c r="J199" s="69">
        <v>65469</v>
      </c>
      <c r="K199" s="69">
        <v>0</v>
      </c>
      <c r="L199" s="65"/>
      <c r="M199" s="65"/>
      <c r="N199" s="65"/>
      <c r="O199" s="65"/>
      <c r="P199" s="66"/>
      <c r="Q199" s="65"/>
      <c r="R199" s="65"/>
      <c r="S199" s="65"/>
      <c r="T199" s="67"/>
    </row>
    <row r="200" spans="1:20" s="63" customFormat="1" hidden="1" x14ac:dyDescent="0.25">
      <c r="A200" s="86"/>
      <c r="E200" s="65" t="b">
        <f t="shared" si="47"/>
        <v>1</v>
      </c>
      <c r="F200" s="66">
        <f t="shared" si="48"/>
        <v>2000</v>
      </c>
      <c r="G200" s="65">
        <f t="shared" si="49"/>
        <v>2900</v>
      </c>
      <c r="H200" s="63">
        <v>2961</v>
      </c>
      <c r="I200" s="69">
        <v>534608709</v>
      </c>
      <c r="J200" s="69">
        <v>930543344.12</v>
      </c>
      <c r="K200" s="69">
        <v>2524293.88</v>
      </c>
      <c r="L200" s="65"/>
      <c r="M200" s="65"/>
      <c r="N200" s="65"/>
      <c r="O200" s="65"/>
      <c r="P200" s="66"/>
      <c r="Q200" s="65"/>
      <c r="R200" s="65"/>
      <c r="S200" s="65"/>
      <c r="T200" s="67"/>
    </row>
    <row r="201" spans="1:20" s="63" customFormat="1" hidden="1" x14ac:dyDescent="0.25">
      <c r="A201" s="86"/>
      <c r="E201" s="65" t="b">
        <f t="shared" si="47"/>
        <v>1</v>
      </c>
      <c r="F201" s="66">
        <f t="shared" si="48"/>
        <v>2000</v>
      </c>
      <c r="G201" s="65">
        <f t="shared" si="49"/>
        <v>2900</v>
      </c>
      <c r="H201" s="63">
        <v>2981</v>
      </c>
      <c r="I201" s="69">
        <v>8942292</v>
      </c>
      <c r="J201" s="69">
        <v>36552214.799999997</v>
      </c>
      <c r="K201" s="69">
        <v>227321.62</v>
      </c>
      <c r="L201" s="65"/>
      <c r="M201" s="65"/>
      <c r="N201" s="65"/>
      <c r="O201" s="65"/>
      <c r="P201" s="66"/>
      <c r="Q201" s="65"/>
      <c r="R201" s="65"/>
      <c r="S201" s="65"/>
      <c r="T201" s="67"/>
    </row>
    <row r="202" spans="1:20" s="63" customFormat="1" hidden="1" x14ac:dyDescent="0.25">
      <c r="A202" s="86"/>
      <c r="E202" s="65" t="b">
        <f t="shared" si="47"/>
        <v>1</v>
      </c>
      <c r="F202" s="66">
        <f t="shared" si="48"/>
        <v>3000</v>
      </c>
      <c r="G202" s="65">
        <f t="shared" si="49"/>
        <v>3100</v>
      </c>
      <c r="H202" s="63">
        <v>3112</v>
      </c>
      <c r="I202" s="69">
        <v>1961978097</v>
      </c>
      <c r="J202" s="69">
        <v>1007469812.76</v>
      </c>
      <c r="K202" s="69">
        <v>575678502.63999999</v>
      </c>
      <c r="L202" s="65"/>
      <c r="M202" s="65"/>
      <c r="N202" s="65"/>
      <c r="O202" s="65"/>
      <c r="P202" s="66"/>
      <c r="Q202" s="65"/>
      <c r="R202" s="65"/>
      <c r="S202" s="65"/>
      <c r="T202" s="67"/>
    </row>
    <row r="203" spans="1:20" s="63" customFormat="1" hidden="1" x14ac:dyDescent="0.25">
      <c r="A203" s="86"/>
      <c r="E203" s="65" t="b">
        <f t="shared" si="47"/>
        <v>1</v>
      </c>
      <c r="F203" s="66">
        <f t="shared" si="48"/>
        <v>3000</v>
      </c>
      <c r="G203" s="65">
        <f t="shared" si="49"/>
        <v>3100</v>
      </c>
      <c r="H203" s="63">
        <v>3131</v>
      </c>
      <c r="I203" s="69">
        <v>57000000</v>
      </c>
      <c r="J203" s="69">
        <v>47000000</v>
      </c>
      <c r="K203" s="69">
        <v>18779311.989999998</v>
      </c>
      <c r="L203" s="65"/>
      <c r="M203" s="65"/>
      <c r="N203" s="65"/>
      <c r="O203" s="65"/>
      <c r="P203" s="66"/>
      <c r="Q203" s="65"/>
      <c r="R203" s="65"/>
      <c r="S203" s="65"/>
      <c r="T203" s="67"/>
    </row>
    <row r="204" spans="1:20" s="63" customFormat="1" hidden="1" x14ac:dyDescent="0.25">
      <c r="A204" s="86"/>
      <c r="E204" s="65" t="b">
        <f t="shared" si="47"/>
        <v>1</v>
      </c>
      <c r="F204" s="66">
        <f t="shared" si="48"/>
        <v>3000</v>
      </c>
      <c r="G204" s="65">
        <f t="shared" si="49"/>
        <v>3100</v>
      </c>
      <c r="H204" s="63">
        <v>3132</v>
      </c>
      <c r="I204" s="69">
        <v>327493</v>
      </c>
      <c r="J204" s="69">
        <v>327493</v>
      </c>
      <c r="K204" s="69">
        <v>163474.93</v>
      </c>
      <c r="L204" s="65"/>
      <c r="M204" s="65"/>
      <c r="N204" s="65"/>
      <c r="O204" s="65"/>
      <c r="P204" s="66"/>
      <c r="Q204" s="65"/>
      <c r="R204" s="65"/>
      <c r="S204" s="65"/>
      <c r="T204" s="67"/>
    </row>
    <row r="205" spans="1:20" s="63" customFormat="1" hidden="1" x14ac:dyDescent="0.25">
      <c r="A205" s="86"/>
      <c r="E205" s="65" t="b">
        <f t="shared" ref="E205:E264" si="50">+ISNUMBER(H205)</f>
        <v>1</v>
      </c>
      <c r="F205" s="66">
        <f t="shared" ref="F205:F264" si="51">+LEFT(H205,1)*1000</f>
        <v>3000</v>
      </c>
      <c r="G205" s="65">
        <f t="shared" ref="G205:G264" si="52">+LEFT(H205,2)*100</f>
        <v>3100</v>
      </c>
      <c r="H205" s="63">
        <v>3141</v>
      </c>
      <c r="I205" s="69">
        <v>6000000</v>
      </c>
      <c r="J205" s="69">
        <v>6000000</v>
      </c>
      <c r="K205" s="69">
        <v>0</v>
      </c>
      <c r="L205" s="65"/>
      <c r="M205" s="65"/>
      <c r="N205" s="65"/>
      <c r="O205" s="65"/>
      <c r="P205" s="66"/>
      <c r="Q205" s="65"/>
      <c r="R205" s="65"/>
      <c r="S205" s="65"/>
      <c r="T205" s="67"/>
    </row>
    <row r="206" spans="1:20" s="63" customFormat="1" hidden="1" x14ac:dyDescent="0.25">
      <c r="A206" s="86"/>
      <c r="E206" s="65" t="b">
        <f t="shared" si="50"/>
        <v>1</v>
      </c>
      <c r="F206" s="66">
        <f t="shared" si="51"/>
        <v>3000</v>
      </c>
      <c r="G206" s="65">
        <f t="shared" si="52"/>
        <v>3100</v>
      </c>
      <c r="H206" s="63">
        <v>3161</v>
      </c>
      <c r="I206" s="69">
        <v>51209</v>
      </c>
      <c r="J206" s="69">
        <v>51209</v>
      </c>
      <c r="K206" s="69">
        <v>0</v>
      </c>
      <c r="L206" s="65"/>
      <c r="M206" s="65"/>
      <c r="N206" s="65"/>
      <c r="O206" s="65"/>
      <c r="P206" s="66"/>
      <c r="Q206" s="65"/>
      <c r="R206" s="65"/>
      <c r="S206" s="65"/>
      <c r="T206" s="67"/>
    </row>
    <row r="207" spans="1:20" s="63" customFormat="1" hidden="1" x14ac:dyDescent="0.25">
      <c r="A207" s="86"/>
      <c r="E207" s="65" t="b">
        <f t="shared" si="50"/>
        <v>1</v>
      </c>
      <c r="F207" s="66">
        <f t="shared" si="51"/>
        <v>3000</v>
      </c>
      <c r="G207" s="65">
        <f t="shared" si="52"/>
        <v>3100</v>
      </c>
      <c r="H207" s="63">
        <v>3171</v>
      </c>
      <c r="I207" s="69">
        <v>1672141</v>
      </c>
      <c r="J207" s="69">
        <v>1222141</v>
      </c>
      <c r="K207" s="69">
        <v>0</v>
      </c>
      <c r="L207" s="65"/>
      <c r="M207" s="65"/>
      <c r="N207" s="65"/>
      <c r="O207" s="65"/>
      <c r="P207" s="66"/>
      <c r="Q207" s="65"/>
      <c r="R207" s="65"/>
      <c r="S207" s="65"/>
      <c r="T207" s="67"/>
    </row>
    <row r="208" spans="1:20" s="63" customFormat="1" hidden="1" x14ac:dyDescent="0.25">
      <c r="A208" s="86"/>
      <c r="E208" s="65" t="b">
        <f t="shared" si="50"/>
        <v>1</v>
      </c>
      <c r="F208" s="66">
        <f t="shared" si="51"/>
        <v>3000</v>
      </c>
      <c r="G208" s="65">
        <f t="shared" si="52"/>
        <v>3100</v>
      </c>
      <c r="H208" s="63">
        <v>3181</v>
      </c>
      <c r="I208" s="69">
        <v>5455</v>
      </c>
      <c r="J208" s="69">
        <v>5455</v>
      </c>
      <c r="K208" s="69">
        <v>0</v>
      </c>
      <c r="L208" s="65"/>
      <c r="M208" s="65"/>
      <c r="N208" s="65"/>
      <c r="O208" s="65"/>
      <c r="P208" s="66"/>
      <c r="Q208" s="65"/>
      <c r="R208" s="65"/>
      <c r="S208" s="65"/>
      <c r="T208" s="67"/>
    </row>
    <row r="209" spans="1:20" s="63" customFormat="1" hidden="1" x14ac:dyDescent="0.25">
      <c r="A209" s="86"/>
      <c r="E209" s="65" t="b">
        <f t="shared" si="50"/>
        <v>1</v>
      </c>
      <c r="F209" s="66">
        <f t="shared" si="51"/>
        <v>3000</v>
      </c>
      <c r="G209" s="65">
        <f t="shared" si="52"/>
        <v>3100</v>
      </c>
      <c r="H209" s="63">
        <v>3191</v>
      </c>
      <c r="I209" s="69">
        <v>1000000</v>
      </c>
      <c r="J209" s="69">
        <v>1000000</v>
      </c>
      <c r="K209" s="69">
        <v>0</v>
      </c>
      <c r="L209" s="65"/>
      <c r="M209" s="65"/>
      <c r="N209" s="65"/>
      <c r="O209" s="65"/>
      <c r="P209" s="66"/>
      <c r="Q209" s="65"/>
      <c r="R209" s="65"/>
      <c r="S209" s="65"/>
      <c r="T209" s="67"/>
    </row>
    <row r="210" spans="1:20" s="63" customFormat="1" hidden="1" x14ac:dyDescent="0.25">
      <c r="A210" s="86"/>
      <c r="E210" s="65" t="b">
        <f t="shared" si="50"/>
        <v>1</v>
      </c>
      <c r="F210" s="66">
        <f t="shared" si="51"/>
        <v>3000</v>
      </c>
      <c r="G210" s="65">
        <f t="shared" si="52"/>
        <v>3200</v>
      </c>
      <c r="H210" s="63">
        <v>3231</v>
      </c>
      <c r="I210" s="69">
        <v>218232</v>
      </c>
      <c r="J210" s="69">
        <v>226000</v>
      </c>
      <c r="K210" s="69">
        <v>148289.70000000001</v>
      </c>
      <c r="L210" s="65"/>
      <c r="M210" s="65"/>
      <c r="N210" s="65"/>
      <c r="O210" s="65"/>
      <c r="P210" s="66"/>
      <c r="Q210" s="65"/>
      <c r="R210" s="65"/>
      <c r="S210" s="65"/>
      <c r="T210" s="67"/>
    </row>
    <row r="211" spans="1:20" s="63" customFormat="1" hidden="1" x14ac:dyDescent="0.25">
      <c r="A211" s="86"/>
      <c r="E211" s="65" t="b">
        <f t="shared" si="50"/>
        <v>1</v>
      </c>
      <c r="F211" s="66">
        <f t="shared" si="51"/>
        <v>3000</v>
      </c>
      <c r="G211" s="65">
        <f t="shared" si="52"/>
        <v>3200</v>
      </c>
      <c r="H211" s="63">
        <v>3252</v>
      </c>
      <c r="I211" s="69">
        <v>2256470</v>
      </c>
      <c r="J211" s="69">
        <v>2256470</v>
      </c>
      <c r="K211" s="69">
        <v>0</v>
      </c>
      <c r="L211" s="65"/>
      <c r="M211" s="65"/>
      <c r="N211" s="65"/>
      <c r="O211" s="65"/>
      <c r="P211" s="66"/>
      <c r="Q211" s="65"/>
      <c r="R211" s="65"/>
      <c r="S211" s="65"/>
      <c r="T211" s="67"/>
    </row>
    <row r="212" spans="1:20" s="63" customFormat="1" hidden="1" x14ac:dyDescent="0.25">
      <c r="A212" s="86"/>
      <c r="E212" s="65" t="b">
        <f t="shared" si="50"/>
        <v>1</v>
      </c>
      <c r="F212" s="66">
        <f t="shared" si="51"/>
        <v>3000</v>
      </c>
      <c r="G212" s="65">
        <f t="shared" si="52"/>
        <v>3200</v>
      </c>
      <c r="H212" s="63">
        <v>3271</v>
      </c>
      <c r="I212" s="69">
        <v>1636745</v>
      </c>
      <c r="J212" s="69">
        <v>2066745</v>
      </c>
      <c r="K212" s="69">
        <v>86476</v>
      </c>
      <c r="L212" s="65"/>
      <c r="M212" s="65"/>
      <c r="N212" s="65"/>
      <c r="O212" s="65"/>
      <c r="P212" s="66"/>
      <c r="Q212" s="65"/>
      <c r="R212" s="65"/>
      <c r="S212" s="65"/>
      <c r="T212" s="67"/>
    </row>
    <row r="213" spans="1:20" s="63" customFormat="1" hidden="1" x14ac:dyDescent="0.25">
      <c r="A213" s="86"/>
      <c r="E213" s="65" t="b">
        <f t="shared" si="50"/>
        <v>1</v>
      </c>
      <c r="F213" s="66">
        <f t="shared" si="51"/>
        <v>3000</v>
      </c>
      <c r="G213" s="65">
        <f t="shared" si="52"/>
        <v>3200</v>
      </c>
      <c r="H213" s="63">
        <v>3291</v>
      </c>
      <c r="I213" s="69">
        <v>109116</v>
      </c>
      <c r="J213" s="69">
        <v>109116</v>
      </c>
      <c r="K213" s="69">
        <v>0</v>
      </c>
      <c r="L213" s="65"/>
      <c r="M213" s="65"/>
      <c r="N213" s="65"/>
      <c r="O213" s="65"/>
      <c r="P213" s="66"/>
      <c r="Q213" s="65"/>
      <c r="R213" s="65"/>
      <c r="S213" s="65"/>
      <c r="T213" s="67"/>
    </row>
    <row r="214" spans="1:20" s="63" customFormat="1" hidden="1" x14ac:dyDescent="0.25">
      <c r="A214" s="86"/>
      <c r="E214" s="65" t="b">
        <f t="shared" si="50"/>
        <v>1</v>
      </c>
      <c r="F214" s="66">
        <f t="shared" si="51"/>
        <v>3000</v>
      </c>
      <c r="G214" s="65">
        <f t="shared" si="52"/>
        <v>3300</v>
      </c>
      <c r="H214" s="63">
        <v>3311</v>
      </c>
      <c r="I214" s="69">
        <v>654698</v>
      </c>
      <c r="J214" s="69">
        <v>654698</v>
      </c>
      <c r="K214" s="69">
        <v>170899.71</v>
      </c>
      <c r="L214" s="65"/>
      <c r="M214" s="65"/>
      <c r="N214" s="65"/>
      <c r="O214" s="65"/>
      <c r="P214" s="66"/>
      <c r="Q214" s="65"/>
      <c r="R214" s="65"/>
      <c r="S214" s="65"/>
      <c r="T214" s="67"/>
    </row>
    <row r="215" spans="1:20" s="63" customFormat="1" hidden="1" x14ac:dyDescent="0.25">
      <c r="A215" s="86"/>
      <c r="E215" s="65" t="b">
        <f t="shared" si="50"/>
        <v>1</v>
      </c>
      <c r="F215" s="66">
        <f t="shared" si="51"/>
        <v>3000</v>
      </c>
      <c r="G215" s="65">
        <f t="shared" si="52"/>
        <v>3300</v>
      </c>
      <c r="H215" s="63">
        <v>3331</v>
      </c>
      <c r="I215" s="69">
        <v>13639542</v>
      </c>
      <c r="J215" s="69">
        <v>92839105</v>
      </c>
      <c r="K215" s="69">
        <v>18693600</v>
      </c>
      <c r="L215" s="65"/>
      <c r="M215" s="65"/>
      <c r="N215" s="65"/>
      <c r="O215" s="65"/>
      <c r="P215" s="66"/>
      <c r="Q215" s="65"/>
      <c r="R215" s="65"/>
      <c r="S215" s="65"/>
      <c r="T215" s="67"/>
    </row>
    <row r="216" spans="1:20" s="63" customFormat="1" hidden="1" x14ac:dyDescent="0.25">
      <c r="A216" s="86"/>
      <c r="E216" s="65" t="b">
        <f t="shared" si="50"/>
        <v>1</v>
      </c>
      <c r="F216" s="66">
        <f t="shared" si="51"/>
        <v>3000</v>
      </c>
      <c r="G216" s="65">
        <f t="shared" si="52"/>
        <v>3300</v>
      </c>
      <c r="H216" s="63">
        <v>3341</v>
      </c>
      <c r="I216" s="69">
        <v>54558173</v>
      </c>
      <c r="J216" s="69">
        <v>29558173</v>
      </c>
      <c r="K216" s="69">
        <v>34800</v>
      </c>
      <c r="L216" s="65"/>
      <c r="M216" s="65"/>
      <c r="N216" s="65"/>
      <c r="O216" s="65"/>
      <c r="P216" s="66"/>
      <c r="Q216" s="65"/>
      <c r="R216" s="65"/>
      <c r="S216" s="65"/>
      <c r="T216" s="67"/>
    </row>
    <row r="217" spans="1:20" s="63" customFormat="1" hidden="1" x14ac:dyDescent="0.25">
      <c r="A217" s="86"/>
      <c r="E217" s="65" t="b">
        <f t="shared" si="50"/>
        <v>1</v>
      </c>
      <c r="F217" s="66">
        <f t="shared" si="51"/>
        <v>3000</v>
      </c>
      <c r="G217" s="65">
        <f t="shared" si="52"/>
        <v>3300</v>
      </c>
      <c r="H217" s="63">
        <v>3361</v>
      </c>
      <c r="I217" s="69">
        <v>11112613</v>
      </c>
      <c r="J217" s="69">
        <v>6728613</v>
      </c>
      <c r="K217" s="69">
        <v>951113.99</v>
      </c>
      <c r="L217" s="65"/>
      <c r="M217" s="65"/>
      <c r="N217" s="65"/>
      <c r="O217" s="65"/>
      <c r="P217" s="66"/>
      <c r="Q217" s="65"/>
      <c r="R217" s="65"/>
      <c r="S217" s="65"/>
      <c r="T217" s="67"/>
    </row>
    <row r="218" spans="1:20" s="63" customFormat="1" hidden="1" x14ac:dyDescent="0.25">
      <c r="A218" s="86"/>
      <c r="E218" s="65" t="b">
        <f t="shared" si="50"/>
        <v>1</v>
      </c>
      <c r="F218" s="66">
        <f t="shared" si="51"/>
        <v>3000</v>
      </c>
      <c r="G218" s="65">
        <f t="shared" si="52"/>
        <v>3300</v>
      </c>
      <c r="H218" s="63">
        <v>3362</v>
      </c>
      <c r="I218" s="69">
        <v>50497327</v>
      </c>
      <c r="J218" s="69">
        <v>159635962</v>
      </c>
      <c r="K218" s="69">
        <v>49850</v>
      </c>
      <c r="L218" s="65"/>
      <c r="M218" s="65"/>
      <c r="N218" s="65"/>
      <c r="O218" s="65"/>
      <c r="P218" s="66"/>
      <c r="Q218" s="65"/>
      <c r="R218" s="65"/>
      <c r="S218" s="65"/>
      <c r="T218" s="67"/>
    </row>
    <row r="219" spans="1:20" s="63" customFormat="1" hidden="1" x14ac:dyDescent="0.25">
      <c r="A219" s="86"/>
      <c r="E219" s="65" t="b">
        <f t="shared" si="50"/>
        <v>1</v>
      </c>
      <c r="F219" s="66">
        <f t="shared" si="51"/>
        <v>3000</v>
      </c>
      <c r="G219" s="65">
        <f t="shared" si="52"/>
        <v>3300</v>
      </c>
      <c r="H219" s="63">
        <v>3381</v>
      </c>
      <c r="I219" s="69">
        <v>153064326</v>
      </c>
      <c r="J219" s="69">
        <v>0</v>
      </c>
      <c r="K219" s="69">
        <v>0</v>
      </c>
      <c r="L219" s="65"/>
      <c r="M219" s="65"/>
      <c r="N219" s="65"/>
      <c r="O219" s="65"/>
      <c r="P219" s="66"/>
      <c r="Q219" s="65"/>
      <c r="R219" s="65"/>
      <c r="S219" s="65"/>
      <c r="T219" s="67"/>
    </row>
    <row r="220" spans="1:20" s="63" customFormat="1" hidden="1" x14ac:dyDescent="0.25">
      <c r="A220" s="86"/>
      <c r="E220" s="65" t="b">
        <f t="shared" si="50"/>
        <v>1</v>
      </c>
      <c r="F220" s="66">
        <f t="shared" si="51"/>
        <v>3000</v>
      </c>
      <c r="G220" s="65">
        <f t="shared" si="52"/>
        <v>3300</v>
      </c>
      <c r="H220" s="63">
        <v>3391</v>
      </c>
      <c r="I220" s="69">
        <v>109116346</v>
      </c>
      <c r="J220" s="69">
        <v>31171173</v>
      </c>
      <c r="K220" s="69">
        <v>3171386.32</v>
      </c>
      <c r="L220" s="65"/>
      <c r="M220" s="65"/>
      <c r="N220" s="65"/>
      <c r="O220" s="65"/>
      <c r="P220" s="66"/>
      <c r="Q220" s="65"/>
      <c r="R220" s="65"/>
      <c r="S220" s="65"/>
      <c r="T220" s="67"/>
    </row>
    <row r="221" spans="1:20" s="63" customFormat="1" ht="19.5" hidden="1" customHeight="1" x14ac:dyDescent="0.25">
      <c r="A221" s="86"/>
      <c r="E221" s="65" t="b">
        <f t="shared" si="50"/>
        <v>1</v>
      </c>
      <c r="F221" s="66">
        <f t="shared" si="51"/>
        <v>3000</v>
      </c>
      <c r="G221" s="65">
        <f t="shared" si="52"/>
        <v>3400</v>
      </c>
      <c r="H221" s="63">
        <v>3411</v>
      </c>
      <c r="I221" s="69">
        <v>654698</v>
      </c>
      <c r="J221" s="69">
        <v>654698</v>
      </c>
      <c r="K221" s="69">
        <v>347049.5</v>
      </c>
      <c r="L221" s="65"/>
      <c r="M221" s="65"/>
      <c r="N221" s="65"/>
      <c r="O221" s="65"/>
      <c r="P221" s="66"/>
      <c r="Q221" s="65"/>
      <c r="R221" s="65"/>
      <c r="S221" s="65"/>
      <c r="T221" s="67"/>
    </row>
    <row r="222" spans="1:20" s="63" customFormat="1" hidden="1" x14ac:dyDescent="0.25">
      <c r="A222" s="86"/>
      <c r="E222" s="65" t="b">
        <f t="shared" si="50"/>
        <v>1</v>
      </c>
      <c r="F222" s="66">
        <f t="shared" si="51"/>
        <v>3000</v>
      </c>
      <c r="G222" s="65">
        <f t="shared" si="52"/>
        <v>3400</v>
      </c>
      <c r="H222" s="63">
        <v>3431</v>
      </c>
      <c r="I222" s="69">
        <v>38703698</v>
      </c>
      <c r="J222" s="69">
        <v>80514140</v>
      </c>
      <c r="K222" s="69">
        <v>19118362.050000001</v>
      </c>
      <c r="L222" s="65"/>
      <c r="M222" s="65"/>
      <c r="N222" s="65"/>
      <c r="O222" s="65"/>
      <c r="P222" s="66"/>
      <c r="Q222" s="65"/>
      <c r="R222" s="65"/>
      <c r="S222" s="65"/>
      <c r="T222" s="67"/>
    </row>
    <row r="223" spans="1:20" s="63" customFormat="1" hidden="1" x14ac:dyDescent="0.25">
      <c r="A223" s="86"/>
      <c r="E223" s="65" t="b">
        <f t="shared" si="50"/>
        <v>1</v>
      </c>
      <c r="F223" s="66">
        <f t="shared" si="51"/>
        <v>3000</v>
      </c>
      <c r="G223" s="65">
        <f t="shared" si="52"/>
        <v>3400</v>
      </c>
      <c r="H223" s="63">
        <v>3432</v>
      </c>
      <c r="I223" s="69">
        <v>3200000</v>
      </c>
      <c r="J223" s="69">
        <v>4412500</v>
      </c>
      <c r="K223" s="69">
        <v>0</v>
      </c>
      <c r="L223" s="65"/>
      <c r="M223" s="65"/>
      <c r="N223" s="65"/>
      <c r="O223" s="65"/>
      <c r="P223" s="66"/>
      <c r="Q223" s="65"/>
      <c r="R223" s="65"/>
      <c r="S223" s="65"/>
      <c r="T223" s="67"/>
    </row>
    <row r="224" spans="1:20" s="63" customFormat="1" hidden="1" x14ac:dyDescent="0.25">
      <c r="A224" s="86"/>
      <c r="E224" s="65" t="b">
        <f t="shared" si="50"/>
        <v>1</v>
      </c>
      <c r="F224" s="66">
        <f t="shared" si="51"/>
        <v>3000</v>
      </c>
      <c r="G224" s="65">
        <f t="shared" si="52"/>
        <v>3400</v>
      </c>
      <c r="H224" s="63">
        <v>3451</v>
      </c>
      <c r="I224" s="69">
        <v>262111106</v>
      </c>
      <c r="J224" s="69">
        <v>262111106</v>
      </c>
      <c r="K224" s="69">
        <v>96185243.590000004</v>
      </c>
      <c r="L224" s="65"/>
      <c r="M224" s="65"/>
      <c r="N224" s="65"/>
      <c r="O224" s="65"/>
      <c r="P224" s="66"/>
      <c r="Q224" s="65"/>
      <c r="R224" s="65"/>
      <c r="S224" s="65"/>
      <c r="T224" s="67"/>
    </row>
    <row r="225" spans="1:20" s="63" customFormat="1" hidden="1" x14ac:dyDescent="0.25">
      <c r="A225" s="86"/>
      <c r="E225" s="65" t="b">
        <f t="shared" si="50"/>
        <v>1</v>
      </c>
      <c r="F225" s="66">
        <f t="shared" si="51"/>
        <v>3000</v>
      </c>
      <c r="G225" s="65">
        <f t="shared" si="52"/>
        <v>3400</v>
      </c>
      <c r="H225" s="63">
        <v>3471</v>
      </c>
      <c r="I225" s="69">
        <v>5455817</v>
      </c>
      <c r="J225" s="69">
        <v>5455817</v>
      </c>
      <c r="K225" s="69">
        <v>7500</v>
      </c>
      <c r="L225" s="65"/>
      <c r="M225" s="65"/>
      <c r="N225" s="65"/>
      <c r="O225" s="65"/>
      <c r="P225" s="66"/>
      <c r="Q225" s="65"/>
      <c r="R225" s="65"/>
      <c r="S225" s="65"/>
      <c r="T225" s="67"/>
    </row>
    <row r="226" spans="1:20" s="63" customFormat="1" hidden="1" x14ac:dyDescent="0.25">
      <c r="A226" s="86"/>
      <c r="E226" s="65" t="b">
        <f t="shared" si="50"/>
        <v>1</v>
      </c>
      <c r="F226" s="66">
        <f t="shared" si="51"/>
        <v>3000</v>
      </c>
      <c r="G226" s="65">
        <f t="shared" si="52"/>
        <v>3500</v>
      </c>
      <c r="H226" s="63">
        <v>3511</v>
      </c>
      <c r="I226" s="69">
        <v>32873275</v>
      </c>
      <c r="J226" s="69">
        <v>34618703</v>
      </c>
      <c r="K226" s="69">
        <v>48720</v>
      </c>
      <c r="L226" s="65"/>
      <c r="M226" s="65"/>
      <c r="N226" s="65"/>
      <c r="O226" s="65"/>
      <c r="P226" s="66"/>
      <c r="Q226" s="65"/>
      <c r="R226" s="65"/>
      <c r="S226" s="65"/>
      <c r="T226" s="67"/>
    </row>
    <row r="227" spans="1:20" s="63" customFormat="1" hidden="1" x14ac:dyDescent="0.25">
      <c r="A227" s="86"/>
      <c r="E227" s="65" t="b">
        <f t="shared" si="50"/>
        <v>1</v>
      </c>
      <c r="F227" s="66">
        <f t="shared" si="51"/>
        <v>3000</v>
      </c>
      <c r="G227" s="65">
        <f t="shared" si="52"/>
        <v>3500</v>
      </c>
      <c r="H227" s="63">
        <v>3521</v>
      </c>
      <c r="I227" s="69">
        <v>2400558</v>
      </c>
      <c r="J227" s="69">
        <v>3248758</v>
      </c>
      <c r="K227" s="69">
        <v>0</v>
      </c>
      <c r="L227" s="65"/>
      <c r="M227" s="65"/>
      <c r="N227" s="65"/>
      <c r="O227" s="65"/>
      <c r="P227" s="66"/>
      <c r="Q227" s="65"/>
      <c r="R227" s="65"/>
      <c r="S227" s="65"/>
      <c r="T227" s="67"/>
    </row>
    <row r="228" spans="1:20" s="63" customFormat="1" hidden="1" x14ac:dyDescent="0.25">
      <c r="A228" s="86"/>
      <c r="E228" s="65" t="b">
        <f t="shared" si="50"/>
        <v>1</v>
      </c>
      <c r="F228" s="66">
        <f t="shared" si="51"/>
        <v>3000</v>
      </c>
      <c r="G228" s="65">
        <f t="shared" si="52"/>
        <v>3500</v>
      </c>
      <c r="H228" s="63">
        <v>3531</v>
      </c>
      <c r="I228" s="69">
        <v>1369516</v>
      </c>
      <c r="J228" s="69">
        <v>57369516</v>
      </c>
      <c r="K228" s="69">
        <v>0</v>
      </c>
      <c r="L228" s="65"/>
      <c r="M228" s="65"/>
      <c r="N228" s="65"/>
      <c r="O228" s="65"/>
      <c r="P228" s="66"/>
      <c r="Q228" s="65"/>
      <c r="R228" s="65"/>
      <c r="S228" s="65"/>
      <c r="T228" s="67"/>
    </row>
    <row r="229" spans="1:20" s="63" customFormat="1" hidden="1" x14ac:dyDescent="0.25">
      <c r="A229" s="86"/>
      <c r="E229" s="65" t="b">
        <f t="shared" si="50"/>
        <v>1</v>
      </c>
      <c r="F229" s="66">
        <f t="shared" si="51"/>
        <v>3000</v>
      </c>
      <c r="G229" s="65">
        <f t="shared" si="52"/>
        <v>3500</v>
      </c>
      <c r="H229" s="63">
        <v>3541</v>
      </c>
      <c r="I229" s="69">
        <v>15450164</v>
      </c>
      <c r="J229" s="69">
        <v>10450164</v>
      </c>
      <c r="K229" s="69">
        <v>0</v>
      </c>
      <c r="L229" s="65"/>
      <c r="M229" s="65"/>
      <c r="N229" s="65"/>
      <c r="O229" s="65"/>
      <c r="P229" s="66"/>
      <c r="Q229" s="65"/>
      <c r="R229" s="65"/>
      <c r="S229" s="65"/>
      <c r="T229" s="67"/>
    </row>
    <row r="230" spans="1:20" s="63" customFormat="1" hidden="1" x14ac:dyDescent="0.25">
      <c r="A230" s="86"/>
      <c r="E230" s="65" t="b">
        <f t="shared" si="50"/>
        <v>1</v>
      </c>
      <c r="F230" s="66">
        <f t="shared" si="51"/>
        <v>3000</v>
      </c>
      <c r="G230" s="65">
        <f t="shared" si="52"/>
        <v>3500</v>
      </c>
      <c r="H230" s="63">
        <v>3552</v>
      </c>
      <c r="I230" s="69">
        <v>891122267</v>
      </c>
      <c r="J230" s="69">
        <v>744722267</v>
      </c>
      <c r="K230" s="69">
        <v>268052680.84</v>
      </c>
      <c r="L230" s="65"/>
      <c r="M230" s="65"/>
      <c r="N230" s="65"/>
      <c r="O230" s="65"/>
      <c r="P230" s="66"/>
      <c r="Q230" s="65"/>
      <c r="R230" s="65"/>
      <c r="S230" s="65"/>
      <c r="T230" s="67"/>
    </row>
    <row r="231" spans="1:20" s="63" customFormat="1" hidden="1" x14ac:dyDescent="0.25">
      <c r="A231" s="86"/>
      <c r="E231" s="65" t="b">
        <f t="shared" si="50"/>
        <v>1</v>
      </c>
      <c r="F231" s="66">
        <f t="shared" si="51"/>
        <v>3000</v>
      </c>
      <c r="G231" s="65">
        <f t="shared" si="52"/>
        <v>3500</v>
      </c>
      <c r="H231" s="63">
        <v>3553</v>
      </c>
      <c r="I231" s="69">
        <v>789182</v>
      </c>
      <c r="J231" s="69">
        <v>789182</v>
      </c>
      <c r="K231" s="69">
        <v>0</v>
      </c>
      <c r="L231" s="65"/>
      <c r="M231" s="65"/>
      <c r="N231" s="65"/>
      <c r="O231" s="65"/>
      <c r="P231" s="66"/>
      <c r="Q231" s="65"/>
      <c r="R231" s="65"/>
      <c r="S231" s="65"/>
      <c r="T231" s="67"/>
    </row>
    <row r="232" spans="1:20" s="63" customFormat="1" hidden="1" x14ac:dyDescent="0.25">
      <c r="A232" s="86"/>
      <c r="E232" s="65" t="b">
        <f t="shared" si="50"/>
        <v>1</v>
      </c>
      <c r="F232" s="66">
        <f t="shared" ref="F232:F242" si="53">+LEFT(H232,1)*1000</f>
        <v>3000</v>
      </c>
      <c r="G232" s="65">
        <f t="shared" ref="G232:G242" si="54">+LEFT(H232,2)*100</f>
        <v>3500</v>
      </c>
      <c r="H232" s="63">
        <v>3571</v>
      </c>
      <c r="I232" s="69">
        <v>318108578</v>
      </c>
      <c r="J232" s="69">
        <v>556201887.04999995</v>
      </c>
      <c r="K232" s="69">
        <v>47594683.880000003</v>
      </c>
      <c r="L232" s="65"/>
      <c r="M232" s="65"/>
      <c r="N232" s="65"/>
      <c r="O232" s="65"/>
      <c r="P232" s="66"/>
      <c r="Q232" s="65"/>
      <c r="R232" s="65"/>
      <c r="S232" s="65"/>
      <c r="T232" s="67"/>
    </row>
    <row r="233" spans="1:20" s="63" customFormat="1" hidden="1" x14ac:dyDescent="0.25">
      <c r="A233" s="86"/>
      <c r="E233" s="65" t="b">
        <f t="shared" si="50"/>
        <v>1</v>
      </c>
      <c r="F233" s="66">
        <f t="shared" si="53"/>
        <v>3000</v>
      </c>
      <c r="G233" s="65">
        <f t="shared" si="54"/>
        <v>3500</v>
      </c>
      <c r="H233" s="63">
        <v>3581</v>
      </c>
      <c r="I233" s="69">
        <v>51040852</v>
      </c>
      <c r="J233" s="69">
        <v>206051578</v>
      </c>
      <c r="K233" s="69">
        <v>9889806.7799999993</v>
      </c>
      <c r="L233" s="65"/>
      <c r="M233" s="65"/>
      <c r="N233" s="65"/>
      <c r="O233" s="65"/>
      <c r="P233" s="66"/>
      <c r="Q233" s="65"/>
      <c r="R233" s="65"/>
      <c r="S233" s="65"/>
      <c r="T233" s="67"/>
    </row>
    <row r="234" spans="1:20" s="63" customFormat="1" hidden="1" x14ac:dyDescent="0.25">
      <c r="A234" s="86"/>
      <c r="E234" s="65" t="b">
        <f t="shared" si="50"/>
        <v>1</v>
      </c>
      <c r="F234" s="66">
        <f t="shared" si="53"/>
        <v>3000</v>
      </c>
      <c r="G234" s="65">
        <f t="shared" si="54"/>
        <v>3500</v>
      </c>
      <c r="H234" s="63">
        <v>3591</v>
      </c>
      <c r="I234" s="69">
        <v>14239683</v>
      </c>
      <c r="J234" s="69">
        <v>27739683</v>
      </c>
      <c r="K234" s="69">
        <v>4459503.41</v>
      </c>
      <c r="L234" s="65"/>
      <c r="M234" s="65"/>
      <c r="N234" s="65"/>
      <c r="O234" s="65"/>
      <c r="P234" s="66"/>
      <c r="Q234" s="65"/>
      <c r="R234" s="65"/>
      <c r="S234" s="65"/>
      <c r="T234" s="67"/>
    </row>
    <row r="235" spans="1:20" s="63" customFormat="1" hidden="1" x14ac:dyDescent="0.25">
      <c r="A235" s="86"/>
      <c r="E235" s="65" t="b">
        <f t="shared" si="50"/>
        <v>1</v>
      </c>
      <c r="F235" s="66">
        <f t="shared" si="53"/>
        <v>3000</v>
      </c>
      <c r="G235" s="65">
        <f t="shared" si="54"/>
        <v>3600</v>
      </c>
      <c r="H235" s="63">
        <v>3661</v>
      </c>
      <c r="I235" s="69">
        <v>0</v>
      </c>
      <c r="J235" s="69">
        <v>10000000</v>
      </c>
      <c r="K235" s="69">
        <v>1701899.81</v>
      </c>
      <c r="L235" s="65"/>
      <c r="M235" s="65"/>
      <c r="N235" s="65"/>
      <c r="O235" s="65"/>
      <c r="P235" s="66"/>
      <c r="Q235" s="65"/>
      <c r="R235" s="65"/>
      <c r="S235" s="65"/>
      <c r="T235" s="67"/>
    </row>
    <row r="236" spans="1:20" s="63" customFormat="1" hidden="1" x14ac:dyDescent="0.25">
      <c r="A236" s="86"/>
      <c r="E236" s="65" t="b">
        <f t="shared" si="50"/>
        <v>1</v>
      </c>
      <c r="F236" s="66">
        <f t="shared" si="53"/>
        <v>3000</v>
      </c>
      <c r="G236" s="65">
        <f t="shared" si="54"/>
        <v>3700</v>
      </c>
      <c r="H236" s="63">
        <v>3712</v>
      </c>
      <c r="I236" s="69">
        <v>0</v>
      </c>
      <c r="J236" s="69">
        <v>180000</v>
      </c>
      <c r="K236" s="69">
        <v>162064</v>
      </c>
      <c r="L236" s="65"/>
      <c r="M236" s="65"/>
      <c r="N236" s="65"/>
      <c r="O236" s="65"/>
      <c r="P236" s="66"/>
      <c r="Q236" s="65"/>
      <c r="R236" s="65"/>
      <c r="S236" s="65"/>
      <c r="T236" s="67"/>
    </row>
    <row r="237" spans="1:20" s="63" customFormat="1" hidden="1" x14ac:dyDescent="0.25">
      <c r="A237" s="86"/>
      <c r="E237" s="65" t="b">
        <f t="shared" si="50"/>
        <v>1</v>
      </c>
      <c r="F237" s="66">
        <f t="shared" si="53"/>
        <v>3000</v>
      </c>
      <c r="G237" s="65">
        <f t="shared" si="54"/>
        <v>3700</v>
      </c>
      <c r="H237" s="70">
        <v>3722</v>
      </c>
      <c r="I237" s="69">
        <v>0</v>
      </c>
      <c r="J237" s="69">
        <v>10000</v>
      </c>
      <c r="K237" s="69">
        <v>0</v>
      </c>
      <c r="L237" s="65"/>
      <c r="M237" s="65"/>
      <c r="N237" s="65"/>
      <c r="O237" s="65"/>
      <c r="P237" s="66"/>
      <c r="Q237" s="65"/>
      <c r="R237" s="65"/>
      <c r="S237" s="65"/>
      <c r="T237" s="67"/>
    </row>
    <row r="238" spans="1:20" s="63" customFormat="1" hidden="1" x14ac:dyDescent="0.25">
      <c r="A238" s="86"/>
      <c r="E238" s="65" t="b">
        <f t="shared" si="50"/>
        <v>1</v>
      </c>
      <c r="F238" s="66">
        <f t="shared" si="53"/>
        <v>3000</v>
      </c>
      <c r="G238" s="65">
        <f t="shared" si="54"/>
        <v>3700</v>
      </c>
      <c r="H238" s="63">
        <v>3761</v>
      </c>
      <c r="I238" s="69">
        <v>0</v>
      </c>
      <c r="J238" s="69">
        <v>204000</v>
      </c>
      <c r="K238" s="69">
        <v>27730.65</v>
      </c>
      <c r="L238" s="65"/>
      <c r="M238" s="65"/>
      <c r="N238" s="65"/>
      <c r="O238" s="65"/>
      <c r="P238" s="66"/>
      <c r="Q238" s="65"/>
      <c r="R238" s="65"/>
      <c r="S238" s="65"/>
      <c r="T238" s="67"/>
    </row>
    <row r="239" spans="1:20" s="63" customFormat="1" hidden="1" x14ac:dyDescent="0.25">
      <c r="A239" s="86"/>
      <c r="E239" s="65" t="b">
        <f t="shared" si="50"/>
        <v>1</v>
      </c>
      <c r="F239" s="66">
        <f t="shared" si="53"/>
        <v>3000</v>
      </c>
      <c r="G239" s="65">
        <f t="shared" si="54"/>
        <v>3700</v>
      </c>
      <c r="H239" s="63">
        <v>3791</v>
      </c>
      <c r="I239" s="69">
        <v>3000000</v>
      </c>
      <c r="J239" s="69">
        <v>3000000</v>
      </c>
      <c r="K239" s="69">
        <v>0</v>
      </c>
      <c r="L239" s="65"/>
      <c r="M239" s="65"/>
      <c r="N239" s="65"/>
      <c r="O239" s="65"/>
      <c r="P239" s="66"/>
      <c r="Q239" s="65"/>
      <c r="R239" s="65"/>
      <c r="S239" s="65"/>
      <c r="T239" s="67"/>
    </row>
    <row r="240" spans="1:20" s="63" customFormat="1" hidden="1" x14ac:dyDescent="0.25">
      <c r="A240" s="86"/>
      <c r="E240" s="65" t="b">
        <f t="shared" si="50"/>
        <v>1</v>
      </c>
      <c r="F240" s="66">
        <f t="shared" si="53"/>
        <v>3000</v>
      </c>
      <c r="G240" s="65">
        <f t="shared" si="54"/>
        <v>3900</v>
      </c>
      <c r="H240" s="63">
        <v>3921</v>
      </c>
      <c r="I240" s="69">
        <v>9252212</v>
      </c>
      <c r="J240" s="69">
        <v>57320195.57</v>
      </c>
      <c r="K240" s="69">
        <v>4110885.19</v>
      </c>
      <c r="L240" s="65"/>
      <c r="M240" s="65"/>
      <c r="N240" s="65"/>
      <c r="O240" s="65"/>
      <c r="P240" s="66"/>
      <c r="Q240" s="65"/>
      <c r="R240" s="65"/>
      <c r="S240" s="65"/>
      <c r="T240" s="67"/>
    </row>
    <row r="241" spans="1:20" s="63" customFormat="1" hidden="1" x14ac:dyDescent="0.25">
      <c r="A241" s="86"/>
      <c r="E241" s="65" t="b">
        <f t="shared" si="50"/>
        <v>1</v>
      </c>
      <c r="F241" s="66">
        <f t="shared" si="53"/>
        <v>3000</v>
      </c>
      <c r="G241" s="65">
        <f t="shared" si="54"/>
        <v>3900</v>
      </c>
      <c r="H241" s="63">
        <v>3941</v>
      </c>
      <c r="I241" s="69">
        <v>2182326</v>
      </c>
      <c r="J241" s="69">
        <v>2182326</v>
      </c>
      <c r="K241" s="69">
        <v>0</v>
      </c>
      <c r="L241" s="65"/>
      <c r="M241" s="65"/>
      <c r="N241" s="65"/>
      <c r="O241" s="65"/>
      <c r="P241" s="66"/>
      <c r="Q241" s="65"/>
      <c r="R241" s="65"/>
      <c r="S241" s="65"/>
      <c r="T241" s="67"/>
    </row>
    <row r="242" spans="1:20" s="63" customFormat="1" hidden="1" x14ac:dyDescent="0.25">
      <c r="A242" s="86"/>
      <c r="E242" s="65" t="b">
        <f t="shared" si="50"/>
        <v>1</v>
      </c>
      <c r="F242" s="66">
        <f t="shared" si="53"/>
        <v>3000</v>
      </c>
      <c r="G242" s="65">
        <f t="shared" si="54"/>
        <v>3900</v>
      </c>
      <c r="H242" s="63">
        <v>3981</v>
      </c>
      <c r="I242" s="69">
        <v>172537498</v>
      </c>
      <c r="J242" s="69">
        <v>172537498</v>
      </c>
      <c r="K242" s="69">
        <v>66930709.079999998</v>
      </c>
      <c r="L242" s="65"/>
      <c r="M242" s="65"/>
      <c r="N242" s="65"/>
      <c r="O242" s="65"/>
      <c r="P242" s="66"/>
      <c r="Q242" s="65"/>
      <c r="R242" s="65"/>
      <c r="S242" s="65"/>
      <c r="T242" s="67"/>
    </row>
    <row r="243" spans="1:20" s="63" customFormat="1" hidden="1" x14ac:dyDescent="0.25">
      <c r="A243" s="86"/>
      <c r="E243" s="65" t="b">
        <f t="shared" si="50"/>
        <v>1</v>
      </c>
      <c r="F243" s="66">
        <f t="shared" si="51"/>
        <v>3000</v>
      </c>
      <c r="G243" s="65">
        <f t="shared" si="52"/>
        <v>3900</v>
      </c>
      <c r="H243" s="63">
        <v>3982</v>
      </c>
      <c r="I243" s="69">
        <v>102681287</v>
      </c>
      <c r="J243" s="69">
        <v>102681287</v>
      </c>
      <c r="K243" s="69">
        <v>22722838.18</v>
      </c>
      <c r="L243" s="65"/>
      <c r="M243" s="65"/>
      <c r="N243" s="65"/>
      <c r="O243" s="65"/>
      <c r="P243" s="66"/>
      <c r="Q243" s="65"/>
      <c r="R243" s="65"/>
      <c r="S243" s="65"/>
      <c r="T243" s="67"/>
    </row>
    <row r="244" spans="1:20" s="63" customFormat="1" hidden="1" x14ac:dyDescent="0.25">
      <c r="A244" s="86"/>
      <c r="E244" s="65" t="b">
        <f t="shared" si="50"/>
        <v>1</v>
      </c>
      <c r="F244" s="66">
        <f t="shared" si="51"/>
        <v>3000</v>
      </c>
      <c r="G244" s="65">
        <f t="shared" si="52"/>
        <v>3900</v>
      </c>
      <c r="H244" s="63">
        <v>3993</v>
      </c>
      <c r="I244" s="69">
        <v>395480037</v>
      </c>
      <c r="J244" s="69">
        <v>995480036.99999988</v>
      </c>
      <c r="K244" s="69">
        <v>259185079.40000004</v>
      </c>
      <c r="L244" s="65"/>
      <c r="M244" s="65"/>
      <c r="N244" s="65"/>
      <c r="O244" s="65"/>
      <c r="P244" s="66"/>
      <c r="Q244" s="65"/>
      <c r="R244" s="65"/>
      <c r="S244" s="65"/>
      <c r="T244" s="67"/>
    </row>
    <row r="245" spans="1:20" s="63" customFormat="1" hidden="1" x14ac:dyDescent="0.25">
      <c r="A245" s="86"/>
      <c r="E245" s="65" t="b">
        <f t="shared" si="50"/>
        <v>1</v>
      </c>
      <c r="F245" s="66">
        <f t="shared" si="51"/>
        <v>4000</v>
      </c>
      <c r="G245" s="65">
        <f t="shared" si="52"/>
        <v>4400</v>
      </c>
      <c r="H245" s="63">
        <v>4411</v>
      </c>
      <c r="I245" s="69">
        <v>1036605</v>
      </c>
      <c r="J245" s="69">
        <v>1036605</v>
      </c>
      <c r="K245" s="69">
        <v>0</v>
      </c>
      <c r="L245" s="65"/>
      <c r="M245" s="65"/>
      <c r="N245" s="65"/>
      <c r="O245" s="65"/>
      <c r="P245" s="66"/>
      <c r="Q245" s="65"/>
      <c r="R245" s="65"/>
      <c r="S245" s="65"/>
      <c r="T245" s="67"/>
    </row>
    <row r="246" spans="1:20" s="63" customFormat="1" hidden="1" x14ac:dyDescent="0.25">
      <c r="A246" s="86"/>
      <c r="E246" s="65" t="b">
        <f t="shared" si="50"/>
        <v>1</v>
      </c>
      <c r="F246" s="66">
        <f t="shared" si="51"/>
        <v>4000</v>
      </c>
      <c r="G246" s="65">
        <f t="shared" si="52"/>
        <v>4400</v>
      </c>
      <c r="H246" s="63">
        <v>4419</v>
      </c>
      <c r="I246" s="69">
        <v>4091863</v>
      </c>
      <c r="J246" s="69">
        <v>4091863</v>
      </c>
      <c r="K246" s="69">
        <v>0</v>
      </c>
      <c r="L246" s="65"/>
      <c r="M246" s="65"/>
      <c r="N246" s="65"/>
      <c r="O246" s="65"/>
      <c r="P246" s="66"/>
      <c r="Q246" s="65"/>
      <c r="R246" s="65"/>
      <c r="S246" s="65"/>
      <c r="T246" s="67"/>
    </row>
    <row r="247" spans="1:20" s="63" customFormat="1" hidden="1" x14ac:dyDescent="0.25">
      <c r="A247" s="86"/>
      <c r="E247" s="65" t="b">
        <f t="shared" si="50"/>
        <v>1</v>
      </c>
      <c r="F247" s="66">
        <f t="shared" si="51"/>
        <v>5000</v>
      </c>
      <c r="G247" s="65">
        <f t="shared" si="52"/>
        <v>5100</v>
      </c>
      <c r="H247" s="70">
        <v>5111</v>
      </c>
      <c r="I247" s="69">
        <v>0</v>
      </c>
      <c r="J247" s="69">
        <v>111400</v>
      </c>
      <c r="K247" s="69">
        <v>0</v>
      </c>
      <c r="L247" s="65"/>
      <c r="M247" s="65"/>
      <c r="N247" s="65"/>
      <c r="O247" s="65"/>
      <c r="P247" s="66"/>
      <c r="Q247" s="65"/>
      <c r="R247" s="65"/>
      <c r="S247" s="65"/>
      <c r="T247" s="67"/>
    </row>
    <row r="248" spans="1:20" s="63" customFormat="1" hidden="1" x14ac:dyDescent="0.25">
      <c r="A248" s="86"/>
      <c r="E248" s="65" t="b">
        <f t="shared" si="50"/>
        <v>1</v>
      </c>
      <c r="F248" s="66">
        <f t="shared" si="51"/>
        <v>5000</v>
      </c>
      <c r="G248" s="65">
        <f t="shared" si="52"/>
        <v>5100</v>
      </c>
      <c r="H248" s="70">
        <v>5151</v>
      </c>
      <c r="I248" s="69">
        <v>0</v>
      </c>
      <c r="J248" s="69">
        <v>1058400</v>
      </c>
      <c r="K248" s="69">
        <v>0</v>
      </c>
      <c r="L248" s="65"/>
      <c r="M248" s="65"/>
      <c r="N248" s="65"/>
      <c r="O248" s="65"/>
      <c r="P248" s="66"/>
      <c r="Q248" s="65"/>
      <c r="R248" s="65"/>
      <c r="S248" s="65"/>
      <c r="T248" s="67"/>
    </row>
    <row r="249" spans="1:20" s="63" customFormat="1" hidden="1" x14ac:dyDescent="0.25">
      <c r="A249" s="86"/>
      <c r="E249" s="65" t="b">
        <f t="shared" si="50"/>
        <v>1</v>
      </c>
      <c r="F249" s="66">
        <f t="shared" si="51"/>
        <v>5000</v>
      </c>
      <c r="G249" s="65">
        <f t="shared" si="52"/>
        <v>5100</v>
      </c>
      <c r="H249" s="70">
        <v>5191</v>
      </c>
      <c r="I249" s="69">
        <v>0</v>
      </c>
      <c r="J249" s="69">
        <v>38000000</v>
      </c>
      <c r="K249" s="69">
        <v>0</v>
      </c>
      <c r="L249" s="65"/>
      <c r="M249" s="65"/>
      <c r="N249" s="65"/>
      <c r="O249" s="65"/>
      <c r="P249" s="66"/>
      <c r="Q249" s="65"/>
      <c r="R249" s="65"/>
      <c r="S249" s="65"/>
      <c r="T249" s="67"/>
    </row>
    <row r="250" spans="1:20" s="63" customFormat="1" hidden="1" x14ac:dyDescent="0.25">
      <c r="A250" s="86"/>
      <c r="E250" s="65" t="b">
        <f t="shared" si="50"/>
        <v>1</v>
      </c>
      <c r="F250" s="66">
        <f t="shared" si="51"/>
        <v>5000</v>
      </c>
      <c r="G250" s="65">
        <f t="shared" si="52"/>
        <v>5200</v>
      </c>
      <c r="H250" s="70">
        <v>5211</v>
      </c>
      <c r="I250" s="69">
        <v>0</v>
      </c>
      <c r="J250" s="69">
        <v>5832000</v>
      </c>
      <c r="K250" s="69">
        <v>0</v>
      </c>
      <c r="L250" s="65"/>
      <c r="M250" s="65"/>
      <c r="N250" s="65"/>
      <c r="O250" s="65"/>
      <c r="P250" s="66"/>
      <c r="Q250" s="65"/>
      <c r="R250" s="65"/>
      <c r="S250" s="65"/>
      <c r="T250" s="67"/>
    </row>
    <row r="251" spans="1:20" s="63" customFormat="1" hidden="1" x14ac:dyDescent="0.25">
      <c r="A251" s="86"/>
      <c r="E251" s="65" t="b">
        <f t="shared" si="50"/>
        <v>1</v>
      </c>
      <c r="F251" s="66">
        <f t="shared" si="51"/>
        <v>5000</v>
      </c>
      <c r="G251" s="65">
        <f t="shared" si="52"/>
        <v>5300</v>
      </c>
      <c r="H251" s="70">
        <v>5321</v>
      </c>
      <c r="I251" s="69">
        <v>0</v>
      </c>
      <c r="J251" s="69">
        <v>452400</v>
      </c>
      <c r="K251" s="69">
        <v>0</v>
      </c>
      <c r="L251" s="65"/>
      <c r="M251" s="65"/>
      <c r="N251" s="65"/>
      <c r="O251" s="65"/>
      <c r="P251" s="66"/>
      <c r="Q251" s="65"/>
      <c r="R251" s="65"/>
      <c r="S251" s="65"/>
      <c r="T251" s="67"/>
    </row>
    <row r="252" spans="1:20" s="63" customFormat="1" hidden="1" x14ac:dyDescent="0.25">
      <c r="A252" s="86"/>
      <c r="E252" s="65" t="b">
        <f t="shared" si="50"/>
        <v>1</v>
      </c>
      <c r="F252" s="66">
        <f t="shared" si="51"/>
        <v>5000</v>
      </c>
      <c r="G252" s="65">
        <f t="shared" si="52"/>
        <v>5400</v>
      </c>
      <c r="H252" s="63">
        <v>5441</v>
      </c>
      <c r="I252" s="69">
        <v>1720713794</v>
      </c>
      <c r="J252" s="69">
        <v>1574713794</v>
      </c>
      <c r="K252" s="69">
        <v>0</v>
      </c>
      <c r="L252" s="65"/>
      <c r="M252" s="65"/>
      <c r="N252" s="65"/>
      <c r="O252" s="65"/>
      <c r="P252" s="66"/>
      <c r="Q252" s="65"/>
      <c r="R252" s="65"/>
      <c r="S252" s="65"/>
      <c r="T252" s="67"/>
    </row>
    <row r="253" spans="1:20" s="63" customFormat="1" hidden="1" x14ac:dyDescent="0.25">
      <c r="A253" s="86"/>
      <c r="E253" s="65" t="b">
        <f t="shared" si="50"/>
        <v>1</v>
      </c>
      <c r="F253" s="66">
        <f t="shared" si="51"/>
        <v>5000</v>
      </c>
      <c r="G253" s="65">
        <f t="shared" si="52"/>
        <v>5600</v>
      </c>
      <c r="H253" s="70">
        <v>5621</v>
      </c>
      <c r="I253" s="69">
        <v>0</v>
      </c>
      <c r="J253" s="69">
        <v>472500</v>
      </c>
      <c r="K253" s="69">
        <v>0</v>
      </c>
      <c r="L253" s="65"/>
      <c r="M253" s="65"/>
      <c r="N253" s="65"/>
      <c r="O253" s="65"/>
      <c r="P253" s="66"/>
      <c r="Q253" s="65"/>
      <c r="R253" s="65"/>
      <c r="S253" s="65"/>
      <c r="T253" s="67"/>
    </row>
    <row r="254" spans="1:20" s="63" customFormat="1" hidden="1" x14ac:dyDescent="0.25">
      <c r="A254" s="86"/>
      <c r="E254" s="65" t="b">
        <f t="shared" si="50"/>
        <v>1</v>
      </c>
      <c r="F254" s="66">
        <f t="shared" si="51"/>
        <v>5000</v>
      </c>
      <c r="G254" s="65">
        <f t="shared" si="52"/>
        <v>5600</v>
      </c>
      <c r="H254" s="70">
        <v>5641</v>
      </c>
      <c r="I254" s="69">
        <v>0</v>
      </c>
      <c r="J254" s="69">
        <v>149000000</v>
      </c>
      <c r="K254" s="69">
        <v>0</v>
      </c>
      <c r="L254" s="65"/>
      <c r="M254" s="65"/>
      <c r="N254" s="65"/>
      <c r="O254" s="65"/>
      <c r="P254" s="66"/>
      <c r="Q254" s="65"/>
      <c r="R254" s="65"/>
      <c r="S254" s="65"/>
      <c r="T254" s="67"/>
    </row>
    <row r="255" spans="1:20" s="63" customFormat="1" hidden="1" x14ac:dyDescent="0.25">
      <c r="A255" s="86"/>
      <c r="E255" s="65" t="b">
        <f t="shared" si="50"/>
        <v>1</v>
      </c>
      <c r="F255" s="66">
        <f t="shared" si="51"/>
        <v>5000</v>
      </c>
      <c r="G255" s="65">
        <f t="shared" si="52"/>
        <v>5600</v>
      </c>
      <c r="H255" s="70">
        <v>5651</v>
      </c>
      <c r="I255" s="69">
        <v>0</v>
      </c>
      <c r="J255" s="69">
        <v>5000</v>
      </c>
      <c r="K255" s="69">
        <v>0</v>
      </c>
      <c r="L255" s="65"/>
      <c r="M255" s="65"/>
      <c r="N255" s="65"/>
      <c r="O255" s="65"/>
      <c r="P255" s="66"/>
      <c r="Q255" s="65"/>
      <c r="R255" s="65"/>
      <c r="S255" s="65"/>
      <c r="T255" s="67"/>
    </row>
    <row r="256" spans="1:20" s="63" customFormat="1" hidden="1" x14ac:dyDescent="0.25">
      <c r="A256" s="86"/>
      <c r="E256" s="65" t="b">
        <f t="shared" si="50"/>
        <v>1</v>
      </c>
      <c r="F256" s="66">
        <f t="shared" si="51"/>
        <v>5000</v>
      </c>
      <c r="G256" s="65">
        <f t="shared" si="52"/>
        <v>5600</v>
      </c>
      <c r="H256" s="70">
        <v>5661</v>
      </c>
      <c r="I256" s="69">
        <v>0</v>
      </c>
      <c r="J256" s="69">
        <v>251400</v>
      </c>
      <c r="K256" s="69">
        <v>0</v>
      </c>
      <c r="L256" s="65"/>
      <c r="M256" s="65"/>
      <c r="N256" s="65"/>
      <c r="O256" s="65"/>
      <c r="P256" s="66"/>
      <c r="Q256" s="65"/>
      <c r="R256" s="65"/>
      <c r="S256" s="65"/>
      <c r="T256" s="67"/>
    </row>
    <row r="257" spans="1:20" s="63" customFormat="1" hidden="1" x14ac:dyDescent="0.25">
      <c r="A257" s="86"/>
      <c r="E257" s="65" t="b">
        <f t="shared" si="50"/>
        <v>1</v>
      </c>
      <c r="F257" s="66">
        <f t="shared" si="51"/>
        <v>5000</v>
      </c>
      <c r="G257" s="65">
        <f t="shared" si="52"/>
        <v>5600</v>
      </c>
      <c r="H257" s="63">
        <v>5671</v>
      </c>
      <c r="I257" s="69">
        <v>25000000</v>
      </c>
      <c r="J257" s="69">
        <v>906276</v>
      </c>
      <c r="K257" s="69">
        <v>0</v>
      </c>
      <c r="L257" s="65"/>
      <c r="M257" s="65"/>
      <c r="N257" s="65"/>
      <c r="O257" s="65"/>
      <c r="P257" s="66"/>
      <c r="Q257" s="65"/>
      <c r="R257" s="65"/>
      <c r="S257" s="65"/>
      <c r="T257" s="67"/>
    </row>
    <row r="258" spans="1:20" s="63" customFormat="1" hidden="1" x14ac:dyDescent="0.25">
      <c r="A258" s="86"/>
      <c r="E258" s="65" t="b">
        <f t="shared" si="50"/>
        <v>1</v>
      </c>
      <c r="F258" s="66">
        <f t="shared" si="51"/>
        <v>5000</v>
      </c>
      <c r="G258" s="65">
        <f t="shared" si="52"/>
        <v>5600</v>
      </c>
      <c r="H258" s="70">
        <v>5691</v>
      </c>
      <c r="I258" s="69">
        <v>0</v>
      </c>
      <c r="J258" s="69">
        <v>293782546</v>
      </c>
      <c r="K258" s="69">
        <v>0</v>
      </c>
      <c r="L258" s="65"/>
      <c r="M258" s="65"/>
      <c r="N258" s="65"/>
      <c r="O258" s="65"/>
      <c r="P258" s="66"/>
      <c r="Q258" s="65"/>
      <c r="R258" s="65"/>
      <c r="S258" s="65"/>
      <c r="T258" s="67"/>
    </row>
    <row r="259" spans="1:20" s="63" customFormat="1" hidden="1" x14ac:dyDescent="0.25">
      <c r="A259" s="86"/>
      <c r="E259" s="65" t="b">
        <f t="shared" si="50"/>
        <v>1</v>
      </c>
      <c r="F259" s="66">
        <f t="shared" si="51"/>
        <v>5000</v>
      </c>
      <c r="G259" s="65">
        <f t="shared" si="52"/>
        <v>5800</v>
      </c>
      <c r="H259" s="63">
        <v>5811</v>
      </c>
      <c r="I259" s="69">
        <v>20000000</v>
      </c>
      <c r="J259" s="69">
        <v>254831831.68000001</v>
      </c>
      <c r="K259" s="69">
        <v>0</v>
      </c>
      <c r="L259" s="65"/>
      <c r="M259" s="65"/>
      <c r="N259" s="65"/>
      <c r="O259" s="65"/>
      <c r="P259" s="66"/>
      <c r="Q259" s="65"/>
      <c r="R259" s="65"/>
      <c r="S259" s="65"/>
      <c r="T259" s="67"/>
    </row>
    <row r="260" spans="1:20" s="63" customFormat="1" hidden="1" x14ac:dyDescent="0.25">
      <c r="A260" s="86"/>
      <c r="E260" s="65" t="b">
        <f t="shared" si="50"/>
        <v>1</v>
      </c>
      <c r="F260" s="66">
        <f t="shared" si="51"/>
        <v>5000</v>
      </c>
      <c r="G260" s="65">
        <f t="shared" si="52"/>
        <v>5800</v>
      </c>
      <c r="H260" s="63">
        <v>5812</v>
      </c>
      <c r="I260" s="69">
        <v>5000000</v>
      </c>
      <c r="J260" s="69">
        <v>171305540.75</v>
      </c>
      <c r="K260" s="69">
        <v>0</v>
      </c>
      <c r="L260" s="65"/>
      <c r="M260" s="65"/>
      <c r="N260" s="65"/>
      <c r="O260" s="65"/>
      <c r="P260" s="66"/>
      <c r="Q260" s="65"/>
      <c r="R260" s="65"/>
      <c r="S260" s="65"/>
      <c r="T260" s="67"/>
    </row>
    <row r="261" spans="1:20" s="63" customFormat="1" hidden="1" x14ac:dyDescent="0.25">
      <c r="A261" s="86"/>
      <c r="E261" s="65" t="b">
        <f t="shared" si="50"/>
        <v>1</v>
      </c>
      <c r="F261" s="66">
        <f t="shared" si="51"/>
        <v>5000</v>
      </c>
      <c r="G261" s="65">
        <f t="shared" si="52"/>
        <v>5900</v>
      </c>
      <c r="H261" s="63">
        <v>5911</v>
      </c>
      <c r="I261" s="69">
        <v>2500000</v>
      </c>
      <c r="J261" s="69">
        <v>0</v>
      </c>
      <c r="K261" s="69">
        <v>0</v>
      </c>
      <c r="L261" s="65"/>
      <c r="M261" s="65"/>
      <c r="N261" s="65"/>
      <c r="O261" s="65"/>
      <c r="P261" s="66"/>
      <c r="Q261" s="65"/>
      <c r="R261" s="65"/>
      <c r="S261" s="65"/>
      <c r="T261" s="67"/>
    </row>
    <row r="262" spans="1:20" s="63" customFormat="1" hidden="1" x14ac:dyDescent="0.25">
      <c r="A262" s="86"/>
      <c r="E262" s="65" t="b">
        <f t="shared" si="50"/>
        <v>1</v>
      </c>
      <c r="F262" s="66">
        <f t="shared" si="51"/>
        <v>6000</v>
      </c>
      <c r="G262" s="65">
        <f t="shared" si="52"/>
        <v>6200</v>
      </c>
      <c r="H262" s="63">
        <v>6261</v>
      </c>
      <c r="I262" s="69">
        <v>80000000</v>
      </c>
      <c r="J262" s="69">
        <v>81000000</v>
      </c>
      <c r="K262" s="69">
        <v>0</v>
      </c>
      <c r="L262" s="65"/>
      <c r="M262" s="65"/>
      <c r="N262" s="65"/>
      <c r="O262" s="65"/>
      <c r="P262" s="66"/>
      <c r="Q262" s="65"/>
      <c r="R262" s="65"/>
      <c r="S262" s="65"/>
      <c r="T262" s="67"/>
    </row>
    <row r="263" spans="1:20" s="63" customFormat="1" hidden="1" x14ac:dyDescent="0.25">
      <c r="A263" s="86"/>
      <c r="E263" s="65" t="b">
        <f t="shared" si="50"/>
        <v>1</v>
      </c>
      <c r="F263" s="66">
        <f t="shared" si="51"/>
        <v>6000</v>
      </c>
      <c r="G263" s="65">
        <f t="shared" si="52"/>
        <v>6300</v>
      </c>
      <c r="H263" s="63">
        <v>6321</v>
      </c>
      <c r="I263" s="69">
        <v>1864170000</v>
      </c>
      <c r="J263" s="69">
        <v>1864170000</v>
      </c>
      <c r="K263" s="69">
        <v>708432242.40999997</v>
      </c>
      <c r="L263" s="65"/>
      <c r="M263" s="65"/>
      <c r="N263" s="65"/>
      <c r="O263" s="65"/>
      <c r="P263" s="66"/>
      <c r="Q263" s="65"/>
      <c r="R263" s="65"/>
      <c r="S263" s="65"/>
      <c r="T263" s="67"/>
    </row>
    <row r="264" spans="1:20" s="63" customFormat="1" hidden="1" x14ac:dyDescent="0.25">
      <c r="A264" s="86"/>
      <c r="E264" s="65" t="b">
        <f t="shared" si="50"/>
        <v>1</v>
      </c>
      <c r="F264" s="66">
        <f t="shared" si="51"/>
        <v>7000</v>
      </c>
      <c r="G264" s="65">
        <f t="shared" si="52"/>
        <v>7600</v>
      </c>
      <c r="H264" s="63">
        <v>7612</v>
      </c>
      <c r="I264" s="69">
        <v>100000000</v>
      </c>
      <c r="J264" s="69">
        <v>0</v>
      </c>
      <c r="K264" s="69">
        <v>0</v>
      </c>
      <c r="L264" s="65"/>
      <c r="M264" s="65"/>
      <c r="N264" s="65"/>
      <c r="O264" s="65"/>
      <c r="P264" s="66"/>
      <c r="Q264" s="65"/>
      <c r="R264" s="65"/>
      <c r="S264" s="65"/>
      <c r="T264" s="67"/>
    </row>
    <row r="265" spans="1:20" s="63" customFormat="1" hidden="1" x14ac:dyDescent="0.25">
      <c r="A265" s="86"/>
      <c r="E265" s="65"/>
      <c r="F265" s="66"/>
      <c r="G265" s="65"/>
      <c r="H265" s="63" t="s">
        <v>685</v>
      </c>
      <c r="I265" s="69">
        <v>15652684591</v>
      </c>
      <c r="J265" s="69">
        <v>16667644051.52</v>
      </c>
      <c r="K265" s="69">
        <v>4464341928.2700005</v>
      </c>
      <c r="L265" s="65"/>
      <c r="M265" s="65"/>
      <c r="N265" s="65"/>
      <c r="O265" s="65"/>
      <c r="P265" s="66"/>
      <c r="Q265" s="65"/>
      <c r="R265" s="65"/>
      <c r="S265" s="65"/>
      <c r="T265" s="67"/>
    </row>
    <row r="266" spans="1:20" s="63" customFormat="1" x14ac:dyDescent="0.25">
      <c r="A266" s="86"/>
      <c r="E266" s="65"/>
      <c r="F266" s="66"/>
      <c r="G266" s="65"/>
      <c r="H266" s="65"/>
      <c r="I266" s="65"/>
      <c r="J266" s="65"/>
      <c r="K266" s="66"/>
      <c r="L266" s="65"/>
      <c r="M266" s="65"/>
      <c r="N266" s="65"/>
      <c r="O266" s="65"/>
      <c r="P266" s="66"/>
      <c r="Q266" s="65"/>
      <c r="R266" s="65"/>
      <c r="S266" s="65"/>
      <c r="T266" s="67"/>
    </row>
    <row r="267" spans="1:20" s="78" customFormat="1" x14ac:dyDescent="0.25">
      <c r="A267" s="86"/>
      <c r="E267" s="79"/>
      <c r="F267" s="80"/>
      <c r="G267" s="79"/>
      <c r="H267" s="79"/>
      <c r="I267" s="79"/>
      <c r="J267" s="79"/>
      <c r="K267" s="80"/>
      <c r="L267" s="79"/>
      <c r="M267" s="79"/>
      <c r="N267" s="79"/>
      <c r="O267" s="79"/>
      <c r="P267" s="80"/>
      <c r="Q267" s="79"/>
      <c r="R267" s="79"/>
      <c r="S267" s="79"/>
      <c r="T267" s="81"/>
    </row>
    <row r="268" spans="1:20" s="55" customFormat="1" x14ac:dyDescent="0.25">
      <c r="A268" s="86"/>
      <c r="B268" s="84"/>
      <c r="E268" s="56"/>
      <c r="F268" s="57"/>
      <c r="G268" s="56"/>
      <c r="H268" s="56"/>
      <c r="I268" s="56"/>
      <c r="J268" s="56"/>
      <c r="K268" s="57"/>
      <c r="L268" s="56"/>
      <c r="M268" s="56"/>
      <c r="N268" s="56"/>
      <c r="O268" s="56"/>
      <c r="P268" s="57"/>
      <c r="Q268" s="56"/>
      <c r="R268" s="56"/>
      <c r="S268" s="56"/>
      <c r="T268" s="58"/>
    </row>
  </sheetData>
  <mergeCells count="12">
    <mergeCell ref="B131:E131"/>
    <mergeCell ref="B3:B4"/>
    <mergeCell ref="C3:C4"/>
    <mergeCell ref="D3:H3"/>
    <mergeCell ref="I3:M3"/>
    <mergeCell ref="N3:R3"/>
    <mergeCell ref="X3:X4"/>
    <mergeCell ref="S3:S4"/>
    <mergeCell ref="T3:T4"/>
    <mergeCell ref="U3:U4"/>
    <mergeCell ref="V3:V4"/>
    <mergeCell ref="W3:W4"/>
  </mergeCells>
  <conditionalFormatting sqref="M137">
    <cfRule type="cellIs" dxfId="6" priority="1" operator="equal">
      <formula>0</formula>
    </cfRule>
  </conditionalFormatting>
  <pageMargins left="0.70866141732283472" right="0.11811023622047245" top="0.74803149606299213" bottom="0.74803149606299213" header="0.31496062992125984" footer="0.31496062992125984"/>
  <pageSetup paperSize="5" scale="30" orientation="landscape" r:id="rId2"/>
  <rowBreaks count="4" manualBreakCount="4">
    <brk id="35" max="16383" man="1"/>
    <brk id="62" max="23" man="1"/>
    <brk id="79" max="16383" man="1"/>
    <brk id="121"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4"/>
  <sheetViews>
    <sheetView topLeftCell="A70" workbookViewId="0">
      <selection activeCell="BF72" sqref="BF72"/>
    </sheetView>
  </sheetViews>
  <sheetFormatPr baseColWidth="10" defaultRowHeight="15" x14ac:dyDescent="0.25"/>
  <cols>
    <col min="1" max="1" width="0.85546875" style="10" customWidth="1"/>
    <col min="2" max="2" width="10.85546875" style="10" hidden="1" customWidth="1"/>
    <col min="3" max="3" width="8.85546875" style="10" hidden="1" customWidth="1"/>
    <col min="4" max="4" width="11.5703125" style="10" hidden="1" customWidth="1"/>
    <col min="5" max="5" width="7.140625" style="10" hidden="1" customWidth="1"/>
    <col min="6" max="6" width="2.85546875" style="10" hidden="1" customWidth="1"/>
    <col min="7" max="7" width="2.28515625" style="10" hidden="1" customWidth="1"/>
    <col min="8" max="8" width="3.7109375" style="10" hidden="1" customWidth="1"/>
    <col min="9" max="9" width="4.42578125" style="10" hidden="1" customWidth="1"/>
    <col min="10" max="10" width="3.5703125" style="10" hidden="1" customWidth="1"/>
    <col min="11" max="11" width="4" style="10" hidden="1" customWidth="1"/>
    <col min="12" max="12" width="3.7109375" style="10" hidden="1" customWidth="1"/>
    <col min="13" max="13" width="3.85546875" style="10" hidden="1" customWidth="1"/>
    <col min="14" max="14" width="4.28515625" style="10" hidden="1" customWidth="1"/>
    <col min="15" max="15" width="6.7109375" style="10" hidden="1" customWidth="1"/>
    <col min="16" max="16" width="4.140625" style="10" hidden="1" customWidth="1"/>
    <col min="17" max="17" width="3.28515625" style="10" hidden="1" customWidth="1"/>
    <col min="18" max="18" width="4.28515625" style="10" hidden="1" customWidth="1"/>
    <col min="19" max="19" width="13.42578125" style="10" hidden="1" customWidth="1"/>
    <col min="20" max="20" width="5.28515625" style="10" hidden="1" customWidth="1"/>
    <col min="21" max="22" width="18.85546875" style="10" hidden="1" customWidth="1"/>
    <col min="23" max="25" width="17.7109375" style="10" hidden="1" customWidth="1"/>
    <col min="26" max="28" width="15.85546875" style="10" hidden="1" customWidth="1"/>
    <col min="29" max="55" width="0" style="10" hidden="1" customWidth="1"/>
    <col min="56" max="16384" width="11.42578125" style="10"/>
  </cols>
  <sheetData>
    <row r="1" spans="1:28" ht="15.75" thickBot="1" x14ac:dyDescent="0.3">
      <c r="A1" s="9" t="s">
        <v>681</v>
      </c>
      <c r="B1" s="9"/>
      <c r="C1" s="9"/>
      <c r="D1" s="9"/>
      <c r="E1" s="9"/>
    </row>
    <row r="2" spans="1:28" ht="16.5" thickTop="1" thickBot="1" x14ac:dyDescent="0.3">
      <c r="A2" s="11">
        <v>1</v>
      </c>
      <c r="B2" s="11">
        <v>2</v>
      </c>
      <c r="C2" s="11">
        <v>3</v>
      </c>
      <c r="D2" s="11">
        <v>4</v>
      </c>
      <c r="E2" s="12">
        <v>5</v>
      </c>
      <c r="F2" s="12">
        <v>6</v>
      </c>
      <c r="G2" s="12">
        <v>7</v>
      </c>
      <c r="H2" s="12">
        <v>8</v>
      </c>
      <c r="I2" s="12">
        <v>9</v>
      </c>
      <c r="J2" s="12">
        <v>10</v>
      </c>
      <c r="K2" s="12">
        <v>11</v>
      </c>
      <c r="L2" s="12">
        <v>12</v>
      </c>
      <c r="M2" s="12">
        <v>13</v>
      </c>
      <c r="N2" s="12">
        <v>14</v>
      </c>
      <c r="O2" s="12">
        <v>15</v>
      </c>
      <c r="P2" s="12">
        <v>16</v>
      </c>
      <c r="Q2" s="12">
        <v>17</v>
      </c>
      <c r="R2" s="12">
        <v>18</v>
      </c>
      <c r="S2" s="12">
        <v>19</v>
      </c>
      <c r="T2" s="11">
        <v>20</v>
      </c>
      <c r="U2" s="11">
        <v>21</v>
      </c>
      <c r="V2" s="11">
        <v>22</v>
      </c>
      <c r="W2" s="11">
        <v>23</v>
      </c>
      <c r="X2" s="11">
        <v>24</v>
      </c>
      <c r="Y2" s="11">
        <v>25</v>
      </c>
      <c r="Z2" s="11">
        <v>26</v>
      </c>
      <c r="AA2" s="11">
        <v>27</v>
      </c>
      <c r="AB2" s="11">
        <v>28</v>
      </c>
    </row>
    <row r="3" spans="1:28" ht="16.5" thickTop="1" thickBot="1" x14ac:dyDescent="0.3">
      <c r="A3" s="13">
        <v>469</v>
      </c>
      <c r="B3" s="14">
        <f>+A3-A4</f>
        <v>16</v>
      </c>
      <c r="C3" s="15"/>
      <c r="D3" s="15">
        <v>1</v>
      </c>
      <c r="E3" s="108" t="s">
        <v>36</v>
      </c>
      <c r="F3" s="109"/>
      <c r="G3" s="109"/>
      <c r="H3" s="109"/>
      <c r="I3" s="109"/>
      <c r="J3" s="109"/>
      <c r="K3" s="109"/>
      <c r="L3" s="109"/>
      <c r="M3" s="109"/>
      <c r="N3" s="109"/>
      <c r="O3" s="109"/>
      <c r="P3" s="109"/>
      <c r="Q3" s="109"/>
      <c r="R3" s="109"/>
      <c r="S3" s="110"/>
      <c r="T3" s="16"/>
      <c r="U3" s="17">
        <v>15652684591</v>
      </c>
      <c r="V3" s="17">
        <v>15652684591</v>
      </c>
      <c r="W3" s="17">
        <v>1568621033.1700001</v>
      </c>
      <c r="X3" s="18">
        <v>1389918086.1700001</v>
      </c>
      <c r="Y3" s="18">
        <v>9811982338.5300007</v>
      </c>
      <c r="Z3" s="17">
        <v>763897282.55999994</v>
      </c>
      <c r="AA3" s="18">
        <v>602974468.58999991</v>
      </c>
      <c r="AB3" s="19">
        <v>178702947</v>
      </c>
    </row>
    <row r="4" spans="1:28" ht="16.5" thickTop="1" thickBot="1" x14ac:dyDescent="0.3">
      <c r="A4" s="13">
        <v>453</v>
      </c>
      <c r="B4" s="20"/>
      <c r="C4" s="20"/>
      <c r="D4" s="20"/>
      <c r="E4" s="20"/>
      <c r="F4" s="111" t="s">
        <v>37</v>
      </c>
      <c r="G4" s="112"/>
      <c r="H4" s="112"/>
      <c r="I4" s="113"/>
      <c r="J4" s="111" t="s">
        <v>38</v>
      </c>
      <c r="K4" s="112"/>
      <c r="L4" s="112"/>
      <c r="M4" s="112"/>
      <c r="N4" s="113"/>
      <c r="O4" s="111" t="s">
        <v>39</v>
      </c>
      <c r="P4" s="112"/>
      <c r="Q4" s="112"/>
      <c r="R4" s="112"/>
      <c r="S4" s="21" t="s">
        <v>40</v>
      </c>
      <c r="T4" s="15"/>
      <c r="U4" s="114" t="s">
        <v>41</v>
      </c>
      <c r="V4" s="115"/>
      <c r="W4" s="116" t="s">
        <v>42</v>
      </c>
      <c r="X4" s="117"/>
      <c r="Y4" s="118"/>
      <c r="Z4" s="106" t="s">
        <v>43</v>
      </c>
      <c r="AA4" s="107"/>
      <c r="AB4" s="22"/>
    </row>
    <row r="5" spans="1:28" ht="31.5" thickTop="1" thickBot="1" x14ac:dyDescent="0.3">
      <c r="A5" s="18" t="s">
        <v>44</v>
      </c>
      <c r="B5" s="23" t="s">
        <v>45</v>
      </c>
      <c r="C5" s="23" t="s">
        <v>38</v>
      </c>
      <c r="D5" s="23" t="s">
        <v>46</v>
      </c>
      <c r="E5" s="23" t="s">
        <v>47</v>
      </c>
      <c r="F5" s="24" t="s">
        <v>48</v>
      </c>
      <c r="G5" s="24" t="s">
        <v>49</v>
      </c>
      <c r="H5" s="24" t="s">
        <v>50</v>
      </c>
      <c r="I5" s="24" t="s">
        <v>51</v>
      </c>
      <c r="J5" s="25" t="s">
        <v>52</v>
      </c>
      <c r="K5" s="25" t="s">
        <v>53</v>
      </c>
      <c r="L5" s="25" t="s">
        <v>54</v>
      </c>
      <c r="M5" s="25" t="s">
        <v>55</v>
      </c>
      <c r="N5" s="25" t="s">
        <v>56</v>
      </c>
      <c r="O5" s="26" t="s">
        <v>57</v>
      </c>
      <c r="P5" s="26" t="s">
        <v>58</v>
      </c>
      <c r="Q5" s="26" t="s">
        <v>59</v>
      </c>
      <c r="R5" s="26" t="s">
        <v>60</v>
      </c>
      <c r="S5" s="27" t="s">
        <v>61</v>
      </c>
      <c r="T5" s="28" t="s">
        <v>62</v>
      </c>
      <c r="U5" s="17" t="s">
        <v>63</v>
      </c>
      <c r="V5" s="17" t="s">
        <v>64</v>
      </c>
      <c r="W5" s="17" t="s">
        <v>65</v>
      </c>
      <c r="X5" s="18" t="s">
        <v>682</v>
      </c>
      <c r="Y5" s="18" t="s">
        <v>66</v>
      </c>
      <c r="Z5" s="17" t="s">
        <v>683</v>
      </c>
      <c r="AA5" s="18" t="s">
        <v>684</v>
      </c>
      <c r="AB5" s="29" t="s">
        <v>67</v>
      </c>
    </row>
    <row r="6" spans="1:28" ht="15.75" thickTop="1" x14ac:dyDescent="0.25">
      <c r="A6" s="30" t="s">
        <v>68</v>
      </c>
      <c r="B6" s="30" t="s">
        <v>69</v>
      </c>
      <c r="C6" s="30" t="s">
        <v>70</v>
      </c>
      <c r="D6" s="30" t="s">
        <v>71</v>
      </c>
      <c r="E6" s="20" t="s">
        <v>72</v>
      </c>
      <c r="F6" s="20">
        <v>1</v>
      </c>
      <c r="G6" s="20">
        <v>7</v>
      </c>
      <c r="H6" s="20">
        <v>2</v>
      </c>
      <c r="I6" s="20">
        <v>301</v>
      </c>
      <c r="J6" s="20">
        <v>14</v>
      </c>
      <c r="K6" s="20">
        <v>1</v>
      </c>
      <c r="L6" s="20">
        <v>2</v>
      </c>
      <c r="M6" s="20">
        <v>9</v>
      </c>
      <c r="N6" s="20">
        <v>0</v>
      </c>
      <c r="O6" s="20">
        <v>3161</v>
      </c>
      <c r="P6" s="20">
        <v>1</v>
      </c>
      <c r="Q6" s="20">
        <v>1</v>
      </c>
      <c r="R6" s="20">
        <v>0</v>
      </c>
      <c r="S6" s="20"/>
      <c r="T6" s="30" t="s">
        <v>32</v>
      </c>
      <c r="U6" s="22">
        <v>47636</v>
      </c>
      <c r="V6" s="22">
        <v>47636</v>
      </c>
      <c r="W6" s="22">
        <v>0</v>
      </c>
      <c r="X6" s="31">
        <v>0</v>
      </c>
      <c r="Y6" s="31">
        <v>0</v>
      </c>
      <c r="Z6" s="22">
        <v>0</v>
      </c>
      <c r="AA6" s="31">
        <v>0</v>
      </c>
      <c r="AB6" s="32">
        <v>0</v>
      </c>
    </row>
    <row r="7" spans="1:28" x14ac:dyDescent="0.25">
      <c r="A7" s="30" t="s">
        <v>73</v>
      </c>
      <c r="B7" s="30" t="s">
        <v>69</v>
      </c>
      <c r="C7" s="30" t="s">
        <v>70</v>
      </c>
      <c r="D7" s="30" t="s">
        <v>74</v>
      </c>
      <c r="E7" s="20" t="s">
        <v>72</v>
      </c>
      <c r="F7" s="20">
        <v>1</v>
      </c>
      <c r="G7" s="20">
        <v>7</v>
      </c>
      <c r="H7" s="20">
        <v>2</v>
      </c>
      <c r="I7" s="20">
        <v>301</v>
      </c>
      <c r="J7" s="20">
        <v>14</v>
      </c>
      <c r="K7" s="20">
        <v>1</v>
      </c>
      <c r="L7" s="20">
        <v>2</v>
      </c>
      <c r="M7" s="20">
        <v>9</v>
      </c>
      <c r="N7" s="20">
        <v>0</v>
      </c>
      <c r="O7" s="20">
        <v>3571</v>
      </c>
      <c r="P7" s="20">
        <v>1</v>
      </c>
      <c r="Q7" s="20">
        <v>1</v>
      </c>
      <c r="R7" s="20">
        <v>0</v>
      </c>
      <c r="S7" s="20"/>
      <c r="T7" s="30" t="s">
        <v>32</v>
      </c>
      <c r="U7" s="22">
        <v>1786325</v>
      </c>
      <c r="V7" s="22">
        <v>1086325</v>
      </c>
      <c r="W7" s="22">
        <v>0</v>
      </c>
      <c r="X7" s="31">
        <v>0</v>
      </c>
      <c r="Y7" s="31">
        <v>0</v>
      </c>
      <c r="Z7" s="22">
        <v>0</v>
      </c>
      <c r="AA7" s="31">
        <v>0</v>
      </c>
      <c r="AB7" s="32">
        <v>0</v>
      </c>
    </row>
    <row r="8" spans="1:28" x14ac:dyDescent="0.25">
      <c r="A8" s="33" t="s">
        <v>75</v>
      </c>
      <c r="B8" s="30" t="s">
        <v>76</v>
      </c>
      <c r="C8" s="30" t="s">
        <v>77</v>
      </c>
      <c r="D8" s="30" t="s">
        <v>78</v>
      </c>
      <c r="E8" s="20" t="s">
        <v>79</v>
      </c>
      <c r="F8" s="20">
        <v>1</v>
      </c>
      <c r="G8" s="20">
        <v>8</v>
      </c>
      <c r="H8" s="20">
        <v>5</v>
      </c>
      <c r="I8" s="20">
        <v>301</v>
      </c>
      <c r="J8" s="20">
        <v>12</v>
      </c>
      <c r="K8" s="20">
        <v>1</v>
      </c>
      <c r="L8" s="20">
        <v>1</v>
      </c>
      <c r="M8" s="20">
        <v>9</v>
      </c>
      <c r="N8" s="20">
        <v>0</v>
      </c>
      <c r="O8" s="20">
        <v>2461</v>
      </c>
      <c r="P8" s="20">
        <v>1</v>
      </c>
      <c r="Q8" s="20">
        <v>1</v>
      </c>
      <c r="R8" s="20">
        <v>0</v>
      </c>
      <c r="S8" s="20"/>
      <c r="T8" s="30" t="s">
        <v>29</v>
      </c>
      <c r="U8" s="22">
        <v>3097697</v>
      </c>
      <c r="V8" s="22">
        <v>3097697</v>
      </c>
      <c r="W8" s="22">
        <v>0</v>
      </c>
      <c r="X8" s="31">
        <v>0</v>
      </c>
      <c r="Y8" s="31">
        <v>0</v>
      </c>
      <c r="Z8" s="22">
        <v>0</v>
      </c>
      <c r="AA8" s="31">
        <v>0</v>
      </c>
      <c r="AB8" s="32">
        <v>0</v>
      </c>
    </row>
    <row r="9" spans="1:28" x14ac:dyDescent="0.25">
      <c r="A9" s="33" t="s">
        <v>80</v>
      </c>
      <c r="B9" s="30" t="s">
        <v>76</v>
      </c>
      <c r="C9" s="30" t="s">
        <v>77</v>
      </c>
      <c r="D9" s="30" t="s">
        <v>81</v>
      </c>
      <c r="E9" s="20" t="s">
        <v>79</v>
      </c>
      <c r="F9" s="20">
        <v>1</v>
      </c>
      <c r="G9" s="20">
        <v>8</v>
      </c>
      <c r="H9" s="20">
        <v>5</v>
      </c>
      <c r="I9" s="20">
        <v>301</v>
      </c>
      <c r="J9" s="20">
        <v>12</v>
      </c>
      <c r="K9" s="20">
        <v>1</v>
      </c>
      <c r="L9" s="20">
        <v>1</v>
      </c>
      <c r="M9" s="20">
        <v>9</v>
      </c>
      <c r="N9" s="20">
        <v>0</v>
      </c>
      <c r="O9" s="20">
        <v>2711</v>
      </c>
      <c r="P9" s="20">
        <v>1</v>
      </c>
      <c r="Q9" s="20">
        <v>1</v>
      </c>
      <c r="R9" s="20">
        <v>0</v>
      </c>
      <c r="S9" s="20"/>
      <c r="T9" s="30" t="s">
        <v>29</v>
      </c>
      <c r="U9" s="22">
        <v>153684046</v>
      </c>
      <c r="V9" s="22">
        <v>153684046</v>
      </c>
      <c r="W9" s="22">
        <v>0</v>
      </c>
      <c r="X9" s="31">
        <v>0</v>
      </c>
      <c r="Y9" s="31">
        <v>0</v>
      </c>
      <c r="Z9" s="22">
        <v>0</v>
      </c>
      <c r="AA9" s="31">
        <v>0</v>
      </c>
      <c r="AB9" s="32">
        <v>0</v>
      </c>
    </row>
    <row r="10" spans="1:28" x14ac:dyDescent="0.25">
      <c r="A10" s="33" t="s">
        <v>82</v>
      </c>
      <c r="B10" s="30" t="s">
        <v>76</v>
      </c>
      <c r="C10" s="30" t="s">
        <v>77</v>
      </c>
      <c r="D10" s="30" t="s">
        <v>83</v>
      </c>
      <c r="E10" s="20" t="s">
        <v>79</v>
      </c>
      <c r="F10" s="20">
        <v>1</v>
      </c>
      <c r="G10" s="20">
        <v>8</v>
      </c>
      <c r="H10" s="20">
        <v>5</v>
      </c>
      <c r="I10" s="20">
        <v>301</v>
      </c>
      <c r="J10" s="20">
        <v>12</v>
      </c>
      <c r="K10" s="20">
        <v>1</v>
      </c>
      <c r="L10" s="20">
        <v>1</v>
      </c>
      <c r="M10" s="20">
        <v>9</v>
      </c>
      <c r="N10" s="20">
        <v>0</v>
      </c>
      <c r="O10" s="20">
        <v>2961</v>
      </c>
      <c r="P10" s="20">
        <v>1</v>
      </c>
      <c r="Q10" s="20">
        <v>1</v>
      </c>
      <c r="R10" s="20">
        <v>0</v>
      </c>
      <c r="S10" s="20"/>
      <c r="T10" s="30" t="s">
        <v>29</v>
      </c>
      <c r="U10" s="22">
        <v>36271</v>
      </c>
      <c r="V10" s="22">
        <v>36271</v>
      </c>
      <c r="W10" s="22">
        <v>0</v>
      </c>
      <c r="X10" s="31">
        <v>0</v>
      </c>
      <c r="Y10" s="31">
        <v>0</v>
      </c>
      <c r="Z10" s="22">
        <v>0</v>
      </c>
      <c r="AA10" s="31">
        <v>0</v>
      </c>
      <c r="AB10" s="32">
        <v>0</v>
      </c>
    </row>
    <row r="11" spans="1:28" x14ac:dyDescent="0.25">
      <c r="A11" s="30" t="s">
        <v>84</v>
      </c>
      <c r="B11" s="30" t="s">
        <v>76</v>
      </c>
      <c r="C11" s="30" t="s">
        <v>77</v>
      </c>
      <c r="D11" s="30" t="s">
        <v>85</v>
      </c>
      <c r="E11" s="20" t="s">
        <v>79</v>
      </c>
      <c r="F11" s="20">
        <v>1</v>
      </c>
      <c r="G11" s="20">
        <v>8</v>
      </c>
      <c r="H11" s="20">
        <v>5</v>
      </c>
      <c r="I11" s="20">
        <v>301</v>
      </c>
      <c r="J11" s="20">
        <v>12</v>
      </c>
      <c r="K11" s="20">
        <v>1</v>
      </c>
      <c r="L11" s="20">
        <v>1</v>
      </c>
      <c r="M11" s="20">
        <v>9</v>
      </c>
      <c r="N11" s="20">
        <v>0</v>
      </c>
      <c r="O11" s="20">
        <v>5911</v>
      </c>
      <c r="P11" s="20">
        <v>2</v>
      </c>
      <c r="Q11" s="20">
        <v>1</v>
      </c>
      <c r="R11" s="20">
        <v>0</v>
      </c>
      <c r="S11" s="20" t="s">
        <v>86</v>
      </c>
      <c r="T11" s="30" t="s">
        <v>30</v>
      </c>
      <c r="U11" s="22">
        <v>2500000</v>
      </c>
      <c r="V11" s="22">
        <v>2500000</v>
      </c>
      <c r="W11" s="22">
        <v>0</v>
      </c>
      <c r="X11" s="31">
        <v>0</v>
      </c>
      <c r="Y11" s="31">
        <v>0</v>
      </c>
      <c r="Z11" s="22">
        <v>0</v>
      </c>
      <c r="AA11" s="31">
        <v>0</v>
      </c>
      <c r="AB11" s="32">
        <v>0</v>
      </c>
    </row>
    <row r="12" spans="1:28" x14ac:dyDescent="0.25">
      <c r="A12" s="33" t="s">
        <v>87</v>
      </c>
      <c r="B12" s="30" t="s">
        <v>76</v>
      </c>
      <c r="C12" s="30" t="s">
        <v>70</v>
      </c>
      <c r="D12" s="30" t="s">
        <v>88</v>
      </c>
      <c r="E12" s="20" t="s">
        <v>72</v>
      </c>
      <c r="F12" s="20">
        <v>1</v>
      </c>
      <c r="G12" s="20">
        <v>8</v>
      </c>
      <c r="H12" s="20">
        <v>5</v>
      </c>
      <c r="I12" s="20">
        <v>301</v>
      </c>
      <c r="J12" s="20">
        <v>14</v>
      </c>
      <c r="K12" s="20">
        <v>1</v>
      </c>
      <c r="L12" s="20">
        <v>2</v>
      </c>
      <c r="M12" s="20">
        <v>9</v>
      </c>
      <c r="N12" s="20">
        <v>0</v>
      </c>
      <c r="O12" s="20">
        <v>1131</v>
      </c>
      <c r="P12" s="20">
        <v>1</v>
      </c>
      <c r="Q12" s="20">
        <v>1</v>
      </c>
      <c r="R12" s="20">
        <v>0</v>
      </c>
      <c r="S12" s="20"/>
      <c r="T12" s="30" t="s">
        <v>27</v>
      </c>
      <c r="U12" s="22">
        <v>367317237</v>
      </c>
      <c r="V12" s="22">
        <v>367317237</v>
      </c>
      <c r="W12" s="22">
        <v>113937859.09</v>
      </c>
      <c r="X12" s="31">
        <v>113937859.09</v>
      </c>
      <c r="Y12" s="31">
        <v>367317237</v>
      </c>
      <c r="Z12" s="22">
        <v>89657343.090000004</v>
      </c>
      <c r="AA12" s="31">
        <v>89657343.090000004</v>
      </c>
      <c r="AB12" s="32">
        <v>0</v>
      </c>
    </row>
    <row r="13" spans="1:28" x14ac:dyDescent="0.25">
      <c r="A13" s="33" t="s">
        <v>89</v>
      </c>
      <c r="B13" s="30" t="s">
        <v>76</v>
      </c>
      <c r="C13" s="30" t="s">
        <v>70</v>
      </c>
      <c r="D13" s="30" t="s">
        <v>90</v>
      </c>
      <c r="E13" s="20" t="s">
        <v>72</v>
      </c>
      <c r="F13" s="20">
        <v>1</v>
      </c>
      <c r="G13" s="20">
        <v>8</v>
      </c>
      <c r="H13" s="20">
        <v>5</v>
      </c>
      <c r="I13" s="20">
        <v>301</v>
      </c>
      <c r="J13" s="20">
        <v>14</v>
      </c>
      <c r="K13" s="20">
        <v>1</v>
      </c>
      <c r="L13" s="20">
        <v>2</v>
      </c>
      <c r="M13" s="20">
        <v>9</v>
      </c>
      <c r="N13" s="20">
        <v>0</v>
      </c>
      <c r="O13" s="20">
        <v>1211</v>
      </c>
      <c r="P13" s="20">
        <v>1</v>
      </c>
      <c r="Q13" s="20">
        <v>1</v>
      </c>
      <c r="R13" s="20">
        <v>0</v>
      </c>
      <c r="S13" s="20"/>
      <c r="T13" s="30" t="s">
        <v>27</v>
      </c>
      <c r="U13" s="22">
        <v>82774056</v>
      </c>
      <c r="V13" s="22">
        <v>82774056</v>
      </c>
      <c r="W13" s="22">
        <v>14633057.4</v>
      </c>
      <c r="X13" s="31">
        <v>14633057.4</v>
      </c>
      <c r="Y13" s="31">
        <v>82774056</v>
      </c>
      <c r="Z13" s="22">
        <v>7035795</v>
      </c>
      <c r="AA13" s="31">
        <v>14388382.9</v>
      </c>
      <c r="AB13" s="32">
        <v>0</v>
      </c>
    </row>
    <row r="14" spans="1:28" x14ac:dyDescent="0.25">
      <c r="A14" s="33" t="s">
        <v>91</v>
      </c>
      <c r="B14" s="30" t="s">
        <v>76</v>
      </c>
      <c r="C14" s="30" t="s">
        <v>70</v>
      </c>
      <c r="D14" s="30" t="s">
        <v>92</v>
      </c>
      <c r="E14" s="20" t="s">
        <v>72</v>
      </c>
      <c r="F14" s="20">
        <v>1</v>
      </c>
      <c r="G14" s="20">
        <v>8</v>
      </c>
      <c r="H14" s="20">
        <v>5</v>
      </c>
      <c r="I14" s="20">
        <v>301</v>
      </c>
      <c r="J14" s="20">
        <v>14</v>
      </c>
      <c r="K14" s="20">
        <v>1</v>
      </c>
      <c r="L14" s="20">
        <v>2</v>
      </c>
      <c r="M14" s="20">
        <v>9</v>
      </c>
      <c r="N14" s="20">
        <v>0</v>
      </c>
      <c r="O14" s="20">
        <v>1221</v>
      </c>
      <c r="P14" s="20">
        <v>1</v>
      </c>
      <c r="Q14" s="20">
        <v>1</v>
      </c>
      <c r="R14" s="20">
        <v>4</v>
      </c>
      <c r="S14" s="20"/>
      <c r="T14" s="30" t="s">
        <v>27</v>
      </c>
      <c r="U14" s="22">
        <v>3412601</v>
      </c>
      <c r="V14" s="22">
        <v>3412601</v>
      </c>
      <c r="W14" s="22">
        <v>771209.85000000009</v>
      </c>
      <c r="X14" s="31">
        <v>771209.85</v>
      </c>
      <c r="Y14" s="31">
        <v>3412601</v>
      </c>
      <c r="Z14" s="22">
        <v>217090.82</v>
      </c>
      <c r="AA14" s="31">
        <v>217090.82</v>
      </c>
      <c r="AB14" s="32">
        <v>0</v>
      </c>
    </row>
    <row r="15" spans="1:28" x14ac:dyDescent="0.25">
      <c r="A15" s="33" t="s">
        <v>93</v>
      </c>
      <c r="B15" s="30" t="s">
        <v>76</v>
      </c>
      <c r="C15" s="30" t="s">
        <v>70</v>
      </c>
      <c r="D15" s="30" t="s">
        <v>94</v>
      </c>
      <c r="E15" s="20" t="s">
        <v>72</v>
      </c>
      <c r="F15" s="20">
        <v>1</v>
      </c>
      <c r="G15" s="20">
        <v>8</v>
      </c>
      <c r="H15" s="20">
        <v>5</v>
      </c>
      <c r="I15" s="20">
        <v>301</v>
      </c>
      <c r="J15" s="20">
        <v>14</v>
      </c>
      <c r="K15" s="20">
        <v>1</v>
      </c>
      <c r="L15" s="20">
        <v>2</v>
      </c>
      <c r="M15" s="20">
        <v>9</v>
      </c>
      <c r="N15" s="20">
        <v>0</v>
      </c>
      <c r="O15" s="20">
        <v>1231</v>
      </c>
      <c r="P15" s="20">
        <v>1</v>
      </c>
      <c r="Q15" s="20">
        <v>1</v>
      </c>
      <c r="R15" s="20">
        <v>0</v>
      </c>
      <c r="S15" s="20"/>
      <c r="T15" s="30" t="s">
        <v>27</v>
      </c>
      <c r="U15" s="22">
        <v>2115376</v>
      </c>
      <c r="V15" s="22">
        <v>2115376</v>
      </c>
      <c r="W15" s="22">
        <v>753157</v>
      </c>
      <c r="X15" s="31">
        <v>753157</v>
      </c>
      <c r="Y15" s="31">
        <v>2115376</v>
      </c>
      <c r="Z15" s="22">
        <v>583927</v>
      </c>
      <c r="AA15" s="31">
        <v>583927</v>
      </c>
      <c r="AB15" s="32">
        <v>0</v>
      </c>
    </row>
    <row r="16" spans="1:28" x14ac:dyDescent="0.25">
      <c r="A16" s="33" t="s">
        <v>95</v>
      </c>
      <c r="B16" s="30" t="s">
        <v>76</v>
      </c>
      <c r="C16" s="30" t="s">
        <v>70</v>
      </c>
      <c r="D16" s="30" t="s">
        <v>96</v>
      </c>
      <c r="E16" s="20" t="s">
        <v>72</v>
      </c>
      <c r="F16" s="20">
        <v>1</v>
      </c>
      <c r="G16" s="20">
        <v>8</v>
      </c>
      <c r="H16" s="20">
        <v>5</v>
      </c>
      <c r="I16" s="20">
        <v>301</v>
      </c>
      <c r="J16" s="20">
        <v>14</v>
      </c>
      <c r="K16" s="20">
        <v>1</v>
      </c>
      <c r="L16" s="20">
        <v>2</v>
      </c>
      <c r="M16" s="20">
        <v>9</v>
      </c>
      <c r="N16" s="20">
        <v>0</v>
      </c>
      <c r="O16" s="20">
        <v>1322</v>
      </c>
      <c r="P16" s="20">
        <v>1</v>
      </c>
      <c r="Q16" s="20">
        <v>1</v>
      </c>
      <c r="R16" s="20">
        <v>0</v>
      </c>
      <c r="S16" s="20"/>
      <c r="T16" s="30" t="s">
        <v>27</v>
      </c>
      <c r="U16" s="22">
        <v>3495366</v>
      </c>
      <c r="V16" s="22">
        <v>3495366</v>
      </c>
      <c r="W16" s="22">
        <v>597749.12</v>
      </c>
      <c r="X16" s="31">
        <v>597749.12</v>
      </c>
      <c r="Y16" s="31">
        <v>3495366</v>
      </c>
      <c r="Z16" s="22">
        <v>163840.65</v>
      </c>
      <c r="AA16" s="31">
        <v>163840.65</v>
      </c>
      <c r="AB16" s="32">
        <v>0</v>
      </c>
    </row>
    <row r="17" spans="1:28" x14ac:dyDescent="0.25">
      <c r="A17" s="33" t="s">
        <v>97</v>
      </c>
      <c r="B17" s="30" t="s">
        <v>76</v>
      </c>
      <c r="C17" s="30" t="s">
        <v>70</v>
      </c>
      <c r="D17" s="30" t="s">
        <v>98</v>
      </c>
      <c r="E17" s="20" t="s">
        <v>72</v>
      </c>
      <c r="F17" s="20">
        <v>1</v>
      </c>
      <c r="G17" s="20">
        <v>8</v>
      </c>
      <c r="H17" s="20">
        <v>5</v>
      </c>
      <c r="I17" s="20">
        <v>301</v>
      </c>
      <c r="J17" s="20">
        <v>14</v>
      </c>
      <c r="K17" s="20">
        <v>1</v>
      </c>
      <c r="L17" s="20">
        <v>2</v>
      </c>
      <c r="M17" s="20">
        <v>9</v>
      </c>
      <c r="N17" s="20">
        <v>0</v>
      </c>
      <c r="O17" s="20">
        <v>1323</v>
      </c>
      <c r="P17" s="20">
        <v>1</v>
      </c>
      <c r="Q17" s="20">
        <v>1</v>
      </c>
      <c r="R17" s="20">
        <v>0</v>
      </c>
      <c r="S17" s="20"/>
      <c r="T17" s="30" t="s">
        <v>27</v>
      </c>
      <c r="U17" s="22">
        <v>59225099</v>
      </c>
      <c r="V17" s="22">
        <v>59225099</v>
      </c>
      <c r="W17" s="22">
        <v>103867.59</v>
      </c>
      <c r="X17" s="31">
        <v>103867.59</v>
      </c>
      <c r="Y17" s="31">
        <v>59225099</v>
      </c>
      <c r="Z17" s="22">
        <v>103867.59</v>
      </c>
      <c r="AA17" s="31">
        <v>103867.59</v>
      </c>
      <c r="AB17" s="32">
        <v>0</v>
      </c>
    </row>
    <row r="18" spans="1:28" x14ac:dyDescent="0.25">
      <c r="A18" s="33" t="s">
        <v>99</v>
      </c>
      <c r="B18" s="30" t="s">
        <v>76</v>
      </c>
      <c r="C18" s="30" t="s">
        <v>70</v>
      </c>
      <c r="D18" s="30" t="s">
        <v>100</v>
      </c>
      <c r="E18" s="20" t="s">
        <v>72</v>
      </c>
      <c r="F18" s="20">
        <v>1</v>
      </c>
      <c r="G18" s="20">
        <v>8</v>
      </c>
      <c r="H18" s="20">
        <v>5</v>
      </c>
      <c r="I18" s="20">
        <v>301</v>
      </c>
      <c r="J18" s="20">
        <v>14</v>
      </c>
      <c r="K18" s="20">
        <v>1</v>
      </c>
      <c r="L18" s="20">
        <v>2</v>
      </c>
      <c r="M18" s="20">
        <v>9</v>
      </c>
      <c r="N18" s="20">
        <v>0</v>
      </c>
      <c r="O18" s="20">
        <v>1331</v>
      </c>
      <c r="P18" s="20">
        <v>1</v>
      </c>
      <c r="Q18" s="20">
        <v>1</v>
      </c>
      <c r="R18" s="20">
        <v>0</v>
      </c>
      <c r="S18" s="20"/>
      <c r="T18" s="30" t="s">
        <v>27</v>
      </c>
      <c r="U18" s="22">
        <v>48440566</v>
      </c>
      <c r="V18" s="22">
        <v>48440566</v>
      </c>
      <c r="W18" s="22">
        <v>10199241.460000001</v>
      </c>
      <c r="X18" s="31">
        <v>10199241.460000001</v>
      </c>
      <c r="Y18" s="31">
        <v>48440566</v>
      </c>
      <c r="Z18" s="22">
        <v>3370041.48</v>
      </c>
      <c r="AA18" s="31">
        <v>3370041.48</v>
      </c>
      <c r="AB18" s="32">
        <v>0</v>
      </c>
    </row>
    <row r="19" spans="1:28" x14ac:dyDescent="0.25">
      <c r="A19" s="33" t="s">
        <v>101</v>
      </c>
      <c r="B19" s="30" t="s">
        <v>76</v>
      </c>
      <c r="C19" s="30" t="s">
        <v>70</v>
      </c>
      <c r="D19" s="30" t="s">
        <v>102</v>
      </c>
      <c r="E19" s="20" t="s">
        <v>72</v>
      </c>
      <c r="F19" s="20">
        <v>1</v>
      </c>
      <c r="G19" s="20">
        <v>8</v>
      </c>
      <c r="H19" s="20">
        <v>5</v>
      </c>
      <c r="I19" s="20">
        <v>301</v>
      </c>
      <c r="J19" s="20">
        <v>14</v>
      </c>
      <c r="K19" s="20">
        <v>1</v>
      </c>
      <c r="L19" s="20">
        <v>2</v>
      </c>
      <c r="M19" s="20">
        <v>9</v>
      </c>
      <c r="N19" s="20">
        <v>0</v>
      </c>
      <c r="O19" s="20">
        <v>1332</v>
      </c>
      <c r="P19" s="20">
        <v>1</v>
      </c>
      <c r="Q19" s="20">
        <v>1</v>
      </c>
      <c r="R19" s="20">
        <v>0</v>
      </c>
      <c r="S19" s="20"/>
      <c r="T19" s="30" t="s">
        <v>27</v>
      </c>
      <c r="U19" s="22">
        <v>10046297</v>
      </c>
      <c r="V19" s="22">
        <v>10046297</v>
      </c>
      <c r="W19" s="22">
        <v>3160736.66</v>
      </c>
      <c r="X19" s="31">
        <v>3160736.66</v>
      </c>
      <c r="Y19" s="31">
        <v>10046297</v>
      </c>
      <c r="Z19" s="22">
        <v>1402634.66</v>
      </c>
      <c r="AA19" s="31">
        <v>1402634.66</v>
      </c>
      <c r="AB19" s="32">
        <v>0</v>
      </c>
    </row>
    <row r="20" spans="1:28" x14ac:dyDescent="0.25">
      <c r="A20" s="33" t="s">
        <v>103</v>
      </c>
      <c r="B20" s="30" t="s">
        <v>76</v>
      </c>
      <c r="C20" s="30" t="s">
        <v>70</v>
      </c>
      <c r="D20" s="30" t="s">
        <v>104</v>
      </c>
      <c r="E20" s="20" t="s">
        <v>72</v>
      </c>
      <c r="F20" s="20">
        <v>1</v>
      </c>
      <c r="G20" s="20">
        <v>8</v>
      </c>
      <c r="H20" s="20">
        <v>5</v>
      </c>
      <c r="I20" s="20">
        <v>301</v>
      </c>
      <c r="J20" s="20">
        <v>14</v>
      </c>
      <c r="K20" s="20">
        <v>1</v>
      </c>
      <c r="L20" s="20">
        <v>2</v>
      </c>
      <c r="M20" s="20">
        <v>9</v>
      </c>
      <c r="N20" s="20">
        <v>0</v>
      </c>
      <c r="O20" s="20">
        <v>1443</v>
      </c>
      <c r="P20" s="20">
        <v>1</v>
      </c>
      <c r="Q20" s="20">
        <v>1</v>
      </c>
      <c r="R20" s="20">
        <v>0</v>
      </c>
      <c r="S20" s="20"/>
      <c r="T20" s="30" t="s">
        <v>27</v>
      </c>
      <c r="U20" s="22">
        <v>1930399</v>
      </c>
      <c r="V20" s="22">
        <v>1930399</v>
      </c>
      <c r="W20" s="22">
        <v>0</v>
      </c>
      <c r="X20" s="31">
        <v>0</v>
      </c>
      <c r="Y20" s="31">
        <v>1930399</v>
      </c>
      <c r="Z20" s="22">
        <v>0</v>
      </c>
      <c r="AA20" s="31">
        <v>0</v>
      </c>
      <c r="AB20" s="32">
        <v>0</v>
      </c>
    </row>
    <row r="21" spans="1:28" x14ac:dyDescent="0.25">
      <c r="A21" s="33" t="s">
        <v>105</v>
      </c>
      <c r="B21" s="30" t="s">
        <v>76</v>
      </c>
      <c r="C21" s="30" t="s">
        <v>70</v>
      </c>
      <c r="D21" s="30" t="s">
        <v>106</v>
      </c>
      <c r="E21" s="20" t="s">
        <v>72</v>
      </c>
      <c r="F21" s="20">
        <v>1</v>
      </c>
      <c r="G21" s="20">
        <v>8</v>
      </c>
      <c r="H21" s="20">
        <v>5</v>
      </c>
      <c r="I21" s="20">
        <v>301</v>
      </c>
      <c r="J21" s="20">
        <v>14</v>
      </c>
      <c r="K21" s="20">
        <v>1</v>
      </c>
      <c r="L21" s="20">
        <v>2</v>
      </c>
      <c r="M21" s="20">
        <v>9</v>
      </c>
      <c r="N21" s="20">
        <v>0</v>
      </c>
      <c r="O21" s="20">
        <v>1521</v>
      </c>
      <c r="P21" s="20">
        <v>1</v>
      </c>
      <c r="Q21" s="20">
        <v>1</v>
      </c>
      <c r="R21" s="20">
        <v>0</v>
      </c>
      <c r="S21" s="20"/>
      <c r="T21" s="30" t="s">
        <v>27</v>
      </c>
      <c r="U21" s="22">
        <v>4965935</v>
      </c>
      <c r="V21" s="22">
        <v>4965935</v>
      </c>
      <c r="W21" s="22">
        <v>0</v>
      </c>
      <c r="X21" s="31">
        <v>0</v>
      </c>
      <c r="Y21" s="31">
        <v>4965935</v>
      </c>
      <c r="Z21" s="22">
        <v>0</v>
      </c>
      <c r="AA21" s="31">
        <v>0</v>
      </c>
      <c r="AB21" s="32">
        <v>0</v>
      </c>
    </row>
    <row r="22" spans="1:28" x14ac:dyDescent="0.25">
      <c r="A22" s="33" t="s">
        <v>107</v>
      </c>
      <c r="B22" s="30" t="s">
        <v>76</v>
      </c>
      <c r="C22" s="30" t="s">
        <v>70</v>
      </c>
      <c r="D22" s="30" t="s">
        <v>108</v>
      </c>
      <c r="E22" s="20" t="s">
        <v>72</v>
      </c>
      <c r="F22" s="20">
        <v>1</v>
      </c>
      <c r="G22" s="20">
        <v>8</v>
      </c>
      <c r="H22" s="20">
        <v>5</v>
      </c>
      <c r="I22" s="20">
        <v>301</v>
      </c>
      <c r="J22" s="20">
        <v>14</v>
      </c>
      <c r="K22" s="20">
        <v>1</v>
      </c>
      <c r="L22" s="20">
        <v>2</v>
      </c>
      <c r="M22" s="20">
        <v>9</v>
      </c>
      <c r="N22" s="20">
        <v>0</v>
      </c>
      <c r="O22" s="20">
        <v>1542</v>
      </c>
      <c r="P22" s="20">
        <v>1</v>
      </c>
      <c r="Q22" s="20">
        <v>1</v>
      </c>
      <c r="R22" s="20">
        <v>0</v>
      </c>
      <c r="S22" s="20"/>
      <c r="T22" s="30" t="s">
        <v>27</v>
      </c>
      <c r="U22" s="22">
        <v>400227</v>
      </c>
      <c r="V22" s="22">
        <v>400227</v>
      </c>
      <c r="W22" s="22">
        <v>99148</v>
      </c>
      <c r="X22" s="31">
        <v>99148</v>
      </c>
      <c r="Y22" s="31">
        <v>400227</v>
      </c>
      <c r="Z22" s="22">
        <v>59126</v>
      </c>
      <c r="AA22" s="31">
        <v>59126</v>
      </c>
      <c r="AB22" s="32">
        <v>0</v>
      </c>
    </row>
    <row r="23" spans="1:28" x14ac:dyDescent="0.25">
      <c r="A23" s="33" t="s">
        <v>109</v>
      </c>
      <c r="B23" s="30" t="s">
        <v>76</v>
      </c>
      <c r="C23" s="30" t="s">
        <v>70</v>
      </c>
      <c r="D23" s="30" t="s">
        <v>110</v>
      </c>
      <c r="E23" s="20" t="s">
        <v>72</v>
      </c>
      <c r="F23" s="20">
        <v>1</v>
      </c>
      <c r="G23" s="20">
        <v>8</v>
      </c>
      <c r="H23" s="20">
        <v>5</v>
      </c>
      <c r="I23" s="20">
        <v>301</v>
      </c>
      <c r="J23" s="20">
        <v>14</v>
      </c>
      <c r="K23" s="20">
        <v>1</v>
      </c>
      <c r="L23" s="20">
        <v>2</v>
      </c>
      <c r="M23" s="20">
        <v>9</v>
      </c>
      <c r="N23" s="20">
        <v>0</v>
      </c>
      <c r="O23" s="20">
        <v>1544</v>
      </c>
      <c r="P23" s="20">
        <v>1</v>
      </c>
      <c r="Q23" s="20">
        <v>1</v>
      </c>
      <c r="R23" s="20">
        <v>0</v>
      </c>
      <c r="S23" s="20"/>
      <c r="T23" s="30" t="s">
        <v>27</v>
      </c>
      <c r="U23" s="22">
        <v>119618</v>
      </c>
      <c r="V23" s="22">
        <v>119618</v>
      </c>
      <c r="W23" s="22">
        <v>0</v>
      </c>
      <c r="X23" s="31">
        <v>0</v>
      </c>
      <c r="Y23" s="31">
        <v>119618</v>
      </c>
      <c r="Z23" s="22">
        <v>0</v>
      </c>
      <c r="AA23" s="31">
        <v>0</v>
      </c>
      <c r="AB23" s="32">
        <v>0</v>
      </c>
    </row>
    <row r="24" spans="1:28" x14ac:dyDescent="0.25">
      <c r="A24" s="33" t="s">
        <v>111</v>
      </c>
      <c r="B24" s="30" t="s">
        <v>76</v>
      </c>
      <c r="C24" s="30" t="s">
        <v>70</v>
      </c>
      <c r="D24" s="30" t="s">
        <v>112</v>
      </c>
      <c r="E24" s="20" t="s">
        <v>72</v>
      </c>
      <c r="F24" s="20">
        <v>1</v>
      </c>
      <c r="G24" s="20">
        <v>8</v>
      </c>
      <c r="H24" s="20">
        <v>5</v>
      </c>
      <c r="I24" s="20">
        <v>301</v>
      </c>
      <c r="J24" s="20">
        <v>14</v>
      </c>
      <c r="K24" s="20">
        <v>1</v>
      </c>
      <c r="L24" s="20">
        <v>2</v>
      </c>
      <c r="M24" s="20">
        <v>9</v>
      </c>
      <c r="N24" s="20">
        <v>0</v>
      </c>
      <c r="O24" s="20">
        <v>1548</v>
      </c>
      <c r="P24" s="20">
        <v>1</v>
      </c>
      <c r="Q24" s="20">
        <v>1</v>
      </c>
      <c r="R24" s="20">
        <v>0</v>
      </c>
      <c r="S24" s="20"/>
      <c r="T24" s="30" t="s">
        <v>27</v>
      </c>
      <c r="U24" s="22">
        <v>17027077</v>
      </c>
      <c r="V24" s="22">
        <v>17027077</v>
      </c>
      <c r="W24" s="22">
        <v>0</v>
      </c>
      <c r="X24" s="31">
        <v>0</v>
      </c>
      <c r="Y24" s="31">
        <v>17027077</v>
      </c>
      <c r="Z24" s="22">
        <v>0</v>
      </c>
      <c r="AA24" s="31">
        <v>0</v>
      </c>
      <c r="AB24" s="32">
        <v>0</v>
      </c>
    </row>
    <row r="25" spans="1:28" x14ac:dyDescent="0.25">
      <c r="A25" s="33" t="s">
        <v>113</v>
      </c>
      <c r="B25" s="30" t="s">
        <v>76</v>
      </c>
      <c r="C25" s="30" t="s">
        <v>70</v>
      </c>
      <c r="D25" s="30" t="s">
        <v>114</v>
      </c>
      <c r="E25" s="20" t="s">
        <v>72</v>
      </c>
      <c r="F25" s="20">
        <v>1</v>
      </c>
      <c r="G25" s="20">
        <v>8</v>
      </c>
      <c r="H25" s="20">
        <v>5</v>
      </c>
      <c r="I25" s="20">
        <v>301</v>
      </c>
      <c r="J25" s="20">
        <v>14</v>
      </c>
      <c r="K25" s="20">
        <v>1</v>
      </c>
      <c r="L25" s="20">
        <v>2</v>
      </c>
      <c r="M25" s="20">
        <v>9</v>
      </c>
      <c r="N25" s="20">
        <v>0</v>
      </c>
      <c r="O25" s="20">
        <v>1549</v>
      </c>
      <c r="P25" s="20">
        <v>1</v>
      </c>
      <c r="Q25" s="20">
        <v>1</v>
      </c>
      <c r="R25" s="20">
        <v>0</v>
      </c>
      <c r="S25" s="20"/>
      <c r="T25" s="30" t="s">
        <v>27</v>
      </c>
      <c r="U25" s="22">
        <v>2315929</v>
      </c>
      <c r="V25" s="22">
        <v>2315929</v>
      </c>
      <c r="W25" s="22">
        <v>0</v>
      </c>
      <c r="X25" s="31">
        <v>0</v>
      </c>
      <c r="Y25" s="31">
        <v>2315929</v>
      </c>
      <c r="Z25" s="22">
        <v>0</v>
      </c>
      <c r="AA25" s="31">
        <v>0</v>
      </c>
      <c r="AB25" s="32">
        <v>0</v>
      </c>
    </row>
    <row r="26" spans="1:28" x14ac:dyDescent="0.25">
      <c r="A26" s="33" t="s">
        <v>115</v>
      </c>
      <c r="B26" s="30" t="s">
        <v>76</v>
      </c>
      <c r="C26" s="30" t="s">
        <v>70</v>
      </c>
      <c r="D26" s="30" t="s">
        <v>116</v>
      </c>
      <c r="E26" s="20" t="s">
        <v>72</v>
      </c>
      <c r="F26" s="20">
        <v>1</v>
      </c>
      <c r="G26" s="20">
        <v>8</v>
      </c>
      <c r="H26" s="20">
        <v>5</v>
      </c>
      <c r="I26" s="20">
        <v>301</v>
      </c>
      <c r="J26" s="20">
        <v>14</v>
      </c>
      <c r="K26" s="20">
        <v>1</v>
      </c>
      <c r="L26" s="20">
        <v>2</v>
      </c>
      <c r="M26" s="20">
        <v>9</v>
      </c>
      <c r="N26" s="20">
        <v>0</v>
      </c>
      <c r="O26" s="20">
        <v>1551</v>
      </c>
      <c r="P26" s="20">
        <v>1</v>
      </c>
      <c r="Q26" s="20">
        <v>1</v>
      </c>
      <c r="R26" s="20">
        <v>0</v>
      </c>
      <c r="S26" s="20"/>
      <c r="T26" s="30" t="s">
        <v>27</v>
      </c>
      <c r="U26" s="22">
        <v>1196237</v>
      </c>
      <c r="V26" s="22">
        <v>1196237</v>
      </c>
      <c r="W26" s="22">
        <v>166556.25</v>
      </c>
      <c r="X26" s="31">
        <v>166556.25</v>
      </c>
      <c r="Y26" s="31">
        <v>1196237</v>
      </c>
      <c r="Z26" s="22">
        <v>0</v>
      </c>
      <c r="AA26" s="31">
        <v>0</v>
      </c>
      <c r="AB26" s="32">
        <v>0</v>
      </c>
    </row>
    <row r="27" spans="1:28" x14ac:dyDescent="0.25">
      <c r="A27" s="33" t="s">
        <v>117</v>
      </c>
      <c r="B27" s="30" t="s">
        <v>76</v>
      </c>
      <c r="C27" s="30" t="s">
        <v>70</v>
      </c>
      <c r="D27" s="30" t="s">
        <v>118</v>
      </c>
      <c r="E27" s="20" t="s">
        <v>72</v>
      </c>
      <c r="F27" s="20">
        <v>1</v>
      </c>
      <c r="G27" s="20">
        <v>8</v>
      </c>
      <c r="H27" s="20">
        <v>5</v>
      </c>
      <c r="I27" s="20">
        <v>301</v>
      </c>
      <c r="J27" s="20">
        <v>14</v>
      </c>
      <c r="K27" s="20">
        <v>1</v>
      </c>
      <c r="L27" s="20">
        <v>2</v>
      </c>
      <c r="M27" s="20">
        <v>9</v>
      </c>
      <c r="N27" s="20">
        <v>0</v>
      </c>
      <c r="O27" s="20">
        <v>1593</v>
      </c>
      <c r="P27" s="20">
        <v>1</v>
      </c>
      <c r="Q27" s="20">
        <v>1</v>
      </c>
      <c r="R27" s="20">
        <v>0</v>
      </c>
      <c r="S27" s="20"/>
      <c r="T27" s="30" t="s">
        <v>27</v>
      </c>
      <c r="U27" s="22">
        <v>1339700</v>
      </c>
      <c r="V27" s="22">
        <v>1339700</v>
      </c>
      <c r="W27" s="22">
        <v>3500</v>
      </c>
      <c r="X27" s="31">
        <v>3500</v>
      </c>
      <c r="Y27" s="31">
        <v>1339700</v>
      </c>
      <c r="Z27" s="22">
        <v>3500</v>
      </c>
      <c r="AA27" s="31">
        <v>3500</v>
      </c>
      <c r="AB27" s="32">
        <v>0</v>
      </c>
    </row>
    <row r="28" spans="1:28" x14ac:dyDescent="0.25">
      <c r="A28" s="33" t="s">
        <v>119</v>
      </c>
      <c r="B28" s="30" t="s">
        <v>76</v>
      </c>
      <c r="C28" s="30" t="s">
        <v>70</v>
      </c>
      <c r="D28" s="30" t="s">
        <v>120</v>
      </c>
      <c r="E28" s="20" t="s">
        <v>72</v>
      </c>
      <c r="F28" s="20">
        <v>1</v>
      </c>
      <c r="G28" s="20">
        <v>8</v>
      </c>
      <c r="H28" s="20">
        <v>5</v>
      </c>
      <c r="I28" s="20">
        <v>301</v>
      </c>
      <c r="J28" s="20">
        <v>14</v>
      </c>
      <c r="K28" s="20">
        <v>1</v>
      </c>
      <c r="L28" s="20">
        <v>2</v>
      </c>
      <c r="M28" s="20">
        <v>9</v>
      </c>
      <c r="N28" s="20">
        <v>0</v>
      </c>
      <c r="O28" s="20">
        <v>1611</v>
      </c>
      <c r="P28" s="20">
        <v>1</v>
      </c>
      <c r="Q28" s="20">
        <v>1</v>
      </c>
      <c r="R28" s="20">
        <v>0</v>
      </c>
      <c r="S28" s="20"/>
      <c r="T28" s="30" t="s">
        <v>27</v>
      </c>
      <c r="U28" s="22">
        <v>38149777</v>
      </c>
      <c r="V28" s="22">
        <v>38149777</v>
      </c>
      <c r="W28" s="22">
        <v>0</v>
      </c>
      <c r="X28" s="31">
        <v>0</v>
      </c>
      <c r="Y28" s="31">
        <v>38149777</v>
      </c>
      <c r="Z28" s="22">
        <v>0</v>
      </c>
      <c r="AA28" s="31">
        <v>0</v>
      </c>
      <c r="AB28" s="32">
        <v>0</v>
      </c>
    </row>
    <row r="29" spans="1:28" x14ac:dyDescent="0.25">
      <c r="A29" s="33" t="s">
        <v>121</v>
      </c>
      <c r="B29" s="30" t="s">
        <v>76</v>
      </c>
      <c r="C29" s="30" t="s">
        <v>70</v>
      </c>
      <c r="D29" s="30" t="s">
        <v>122</v>
      </c>
      <c r="E29" s="20" t="s">
        <v>72</v>
      </c>
      <c r="F29" s="20">
        <v>1</v>
      </c>
      <c r="G29" s="20">
        <v>8</v>
      </c>
      <c r="H29" s="20">
        <v>5</v>
      </c>
      <c r="I29" s="20">
        <v>301</v>
      </c>
      <c r="J29" s="20">
        <v>14</v>
      </c>
      <c r="K29" s="20">
        <v>1</v>
      </c>
      <c r="L29" s="20">
        <v>2</v>
      </c>
      <c r="M29" s="20">
        <v>9</v>
      </c>
      <c r="N29" s="20">
        <v>0</v>
      </c>
      <c r="O29" s="20">
        <v>2111</v>
      </c>
      <c r="P29" s="20">
        <v>1</v>
      </c>
      <c r="Q29" s="20">
        <v>1</v>
      </c>
      <c r="R29" s="20">
        <v>0</v>
      </c>
      <c r="S29" s="20"/>
      <c r="T29" s="30" t="s">
        <v>29</v>
      </c>
      <c r="U29" s="22">
        <v>3397845</v>
      </c>
      <c r="V29" s="22">
        <v>3397845</v>
      </c>
      <c r="W29" s="22">
        <v>39962</v>
      </c>
      <c r="X29" s="31">
        <v>39962</v>
      </c>
      <c r="Y29" s="31">
        <v>39962</v>
      </c>
      <c r="Z29" s="22">
        <v>39962</v>
      </c>
      <c r="AA29" s="31">
        <v>39962</v>
      </c>
      <c r="AB29" s="32">
        <v>0</v>
      </c>
    </row>
    <row r="30" spans="1:28" x14ac:dyDescent="0.25">
      <c r="A30" s="33" t="s">
        <v>123</v>
      </c>
      <c r="B30" s="30" t="s">
        <v>76</v>
      </c>
      <c r="C30" s="30" t="s">
        <v>70</v>
      </c>
      <c r="D30" s="30" t="s">
        <v>124</v>
      </c>
      <c r="E30" s="20" t="s">
        <v>72</v>
      </c>
      <c r="F30" s="20">
        <v>1</v>
      </c>
      <c r="G30" s="20">
        <v>8</v>
      </c>
      <c r="H30" s="20">
        <v>5</v>
      </c>
      <c r="I30" s="20">
        <v>301</v>
      </c>
      <c r="J30" s="20">
        <v>14</v>
      </c>
      <c r="K30" s="20">
        <v>1</v>
      </c>
      <c r="L30" s="20">
        <v>2</v>
      </c>
      <c r="M30" s="20">
        <v>9</v>
      </c>
      <c r="N30" s="20">
        <v>0</v>
      </c>
      <c r="O30" s="20">
        <v>2141</v>
      </c>
      <c r="P30" s="20">
        <v>1</v>
      </c>
      <c r="Q30" s="20">
        <v>1</v>
      </c>
      <c r="R30" s="20">
        <v>0</v>
      </c>
      <c r="S30" s="20"/>
      <c r="T30" s="30" t="s">
        <v>29</v>
      </c>
      <c r="U30" s="22">
        <v>2834242</v>
      </c>
      <c r="V30" s="22">
        <v>2834242</v>
      </c>
      <c r="W30" s="22">
        <v>0</v>
      </c>
      <c r="X30" s="31">
        <v>0</v>
      </c>
      <c r="Y30" s="31">
        <v>0</v>
      </c>
      <c r="Z30" s="22">
        <v>0</v>
      </c>
      <c r="AA30" s="31">
        <v>0</v>
      </c>
      <c r="AB30" s="32">
        <v>0</v>
      </c>
    </row>
    <row r="31" spans="1:28" x14ac:dyDescent="0.25">
      <c r="A31" s="33" t="s">
        <v>125</v>
      </c>
      <c r="B31" s="30" t="s">
        <v>76</v>
      </c>
      <c r="C31" s="30" t="s">
        <v>70</v>
      </c>
      <c r="D31" s="30" t="s">
        <v>126</v>
      </c>
      <c r="E31" s="20" t="s">
        <v>72</v>
      </c>
      <c r="F31" s="20">
        <v>1</v>
      </c>
      <c r="G31" s="20">
        <v>8</v>
      </c>
      <c r="H31" s="20">
        <v>5</v>
      </c>
      <c r="I31" s="20">
        <v>301</v>
      </c>
      <c r="J31" s="20">
        <v>14</v>
      </c>
      <c r="K31" s="20">
        <v>1</v>
      </c>
      <c r="L31" s="20">
        <v>2</v>
      </c>
      <c r="M31" s="20">
        <v>9</v>
      </c>
      <c r="N31" s="20">
        <v>0</v>
      </c>
      <c r="O31" s="20">
        <v>2151</v>
      </c>
      <c r="P31" s="20">
        <v>1</v>
      </c>
      <c r="Q31" s="20">
        <v>1</v>
      </c>
      <c r="R31" s="20">
        <v>0</v>
      </c>
      <c r="S31" s="20"/>
      <c r="T31" s="30" t="s">
        <v>29</v>
      </c>
      <c r="U31" s="22">
        <v>708994</v>
      </c>
      <c r="V31" s="22">
        <v>708994</v>
      </c>
      <c r="W31" s="22">
        <v>0</v>
      </c>
      <c r="X31" s="31">
        <v>0</v>
      </c>
      <c r="Y31" s="31">
        <v>0</v>
      </c>
      <c r="Z31" s="22">
        <v>0</v>
      </c>
      <c r="AA31" s="31">
        <v>0</v>
      </c>
      <c r="AB31" s="32">
        <v>0</v>
      </c>
    </row>
    <row r="32" spans="1:28" x14ac:dyDescent="0.25">
      <c r="A32" s="33" t="s">
        <v>127</v>
      </c>
      <c r="B32" s="30" t="s">
        <v>76</v>
      </c>
      <c r="C32" s="30" t="s">
        <v>70</v>
      </c>
      <c r="D32" s="30" t="s">
        <v>128</v>
      </c>
      <c r="E32" s="20" t="s">
        <v>72</v>
      </c>
      <c r="F32" s="20">
        <v>1</v>
      </c>
      <c r="G32" s="20">
        <v>8</v>
      </c>
      <c r="H32" s="20">
        <v>5</v>
      </c>
      <c r="I32" s="20">
        <v>301</v>
      </c>
      <c r="J32" s="20">
        <v>14</v>
      </c>
      <c r="K32" s="20">
        <v>1</v>
      </c>
      <c r="L32" s="20">
        <v>2</v>
      </c>
      <c r="M32" s="20">
        <v>9</v>
      </c>
      <c r="N32" s="20">
        <v>0</v>
      </c>
      <c r="O32" s="20">
        <v>2161</v>
      </c>
      <c r="P32" s="20">
        <v>1</v>
      </c>
      <c r="Q32" s="20">
        <v>1</v>
      </c>
      <c r="R32" s="20">
        <v>0</v>
      </c>
      <c r="S32" s="20"/>
      <c r="T32" s="30" t="s">
        <v>29</v>
      </c>
      <c r="U32" s="22">
        <v>70925</v>
      </c>
      <c r="V32" s="22">
        <v>70925</v>
      </c>
      <c r="W32" s="22">
        <v>0</v>
      </c>
      <c r="X32" s="31">
        <v>0</v>
      </c>
      <c r="Y32" s="31">
        <v>0</v>
      </c>
      <c r="Z32" s="22">
        <v>0</v>
      </c>
      <c r="AA32" s="31">
        <v>0</v>
      </c>
      <c r="AB32" s="32">
        <v>0</v>
      </c>
    </row>
    <row r="33" spans="1:28" x14ac:dyDescent="0.25">
      <c r="A33" s="33" t="s">
        <v>129</v>
      </c>
      <c r="B33" s="30" t="s">
        <v>76</v>
      </c>
      <c r="C33" s="30" t="s">
        <v>70</v>
      </c>
      <c r="D33" s="30" t="s">
        <v>130</v>
      </c>
      <c r="E33" s="20" t="s">
        <v>72</v>
      </c>
      <c r="F33" s="20">
        <v>1</v>
      </c>
      <c r="G33" s="20">
        <v>8</v>
      </c>
      <c r="H33" s="20">
        <v>5</v>
      </c>
      <c r="I33" s="20">
        <v>301</v>
      </c>
      <c r="J33" s="20">
        <v>14</v>
      </c>
      <c r="K33" s="20">
        <v>1</v>
      </c>
      <c r="L33" s="20">
        <v>2</v>
      </c>
      <c r="M33" s="20">
        <v>9</v>
      </c>
      <c r="N33" s="20">
        <v>0</v>
      </c>
      <c r="O33" s="20">
        <v>2211</v>
      </c>
      <c r="P33" s="20">
        <v>1</v>
      </c>
      <c r="Q33" s="20">
        <v>1</v>
      </c>
      <c r="R33" s="20">
        <v>0</v>
      </c>
      <c r="S33" s="20"/>
      <c r="T33" s="30" t="s">
        <v>29</v>
      </c>
      <c r="U33" s="22">
        <v>43887016</v>
      </c>
      <c r="V33" s="22">
        <v>43937016</v>
      </c>
      <c r="W33" s="22">
        <v>45000</v>
      </c>
      <c r="X33" s="31">
        <v>45000</v>
      </c>
      <c r="Y33" s="31">
        <v>28478649.620000001</v>
      </c>
      <c r="Z33" s="22">
        <v>40000</v>
      </c>
      <c r="AA33" s="31">
        <v>40000</v>
      </c>
      <c r="AB33" s="32">
        <v>0</v>
      </c>
    </row>
    <row r="34" spans="1:28" x14ac:dyDescent="0.25">
      <c r="A34" s="33" t="s">
        <v>131</v>
      </c>
      <c r="B34" s="30" t="s">
        <v>76</v>
      </c>
      <c r="C34" s="30" t="s">
        <v>70</v>
      </c>
      <c r="D34" s="30" t="s">
        <v>132</v>
      </c>
      <c r="E34" s="20" t="s">
        <v>72</v>
      </c>
      <c r="F34" s="20">
        <v>1</v>
      </c>
      <c r="G34" s="20">
        <v>8</v>
      </c>
      <c r="H34" s="20">
        <v>5</v>
      </c>
      <c r="I34" s="20">
        <v>301</v>
      </c>
      <c r="J34" s="20">
        <v>14</v>
      </c>
      <c r="K34" s="20">
        <v>1</v>
      </c>
      <c r="L34" s="20">
        <v>2</v>
      </c>
      <c r="M34" s="20">
        <v>9</v>
      </c>
      <c r="N34" s="20">
        <v>0</v>
      </c>
      <c r="O34" s="20">
        <v>2419</v>
      </c>
      <c r="P34" s="20">
        <v>1</v>
      </c>
      <c r="Q34" s="20">
        <v>1</v>
      </c>
      <c r="R34" s="20">
        <v>0</v>
      </c>
      <c r="S34" s="20"/>
      <c r="T34" s="30" t="s">
        <v>29</v>
      </c>
      <c r="U34" s="22">
        <v>702709</v>
      </c>
      <c r="V34" s="22">
        <v>702709</v>
      </c>
      <c r="W34" s="22">
        <v>0</v>
      </c>
      <c r="X34" s="31">
        <v>0</v>
      </c>
      <c r="Y34" s="31">
        <v>0</v>
      </c>
      <c r="Z34" s="22">
        <v>0</v>
      </c>
      <c r="AA34" s="31">
        <v>0</v>
      </c>
      <c r="AB34" s="32">
        <v>0</v>
      </c>
    </row>
    <row r="35" spans="1:28" x14ac:dyDescent="0.25">
      <c r="A35" s="33" t="s">
        <v>133</v>
      </c>
      <c r="B35" s="30" t="s">
        <v>76</v>
      </c>
      <c r="C35" s="30" t="s">
        <v>70</v>
      </c>
      <c r="D35" s="30" t="s">
        <v>134</v>
      </c>
      <c r="E35" s="20" t="s">
        <v>72</v>
      </c>
      <c r="F35" s="20">
        <v>1</v>
      </c>
      <c r="G35" s="20">
        <v>8</v>
      </c>
      <c r="H35" s="20">
        <v>5</v>
      </c>
      <c r="I35" s="20">
        <v>301</v>
      </c>
      <c r="J35" s="20">
        <v>14</v>
      </c>
      <c r="K35" s="20">
        <v>1</v>
      </c>
      <c r="L35" s="20">
        <v>2</v>
      </c>
      <c r="M35" s="20">
        <v>9</v>
      </c>
      <c r="N35" s="20">
        <v>0</v>
      </c>
      <c r="O35" s="20">
        <v>2421</v>
      </c>
      <c r="P35" s="20">
        <v>1</v>
      </c>
      <c r="Q35" s="20">
        <v>1</v>
      </c>
      <c r="R35" s="20">
        <v>0</v>
      </c>
      <c r="S35" s="20"/>
      <c r="T35" s="30" t="s">
        <v>29</v>
      </c>
      <c r="U35" s="22">
        <v>466472</v>
      </c>
      <c r="V35" s="22">
        <v>466472</v>
      </c>
      <c r="W35" s="22">
        <v>0</v>
      </c>
      <c r="X35" s="31">
        <v>0</v>
      </c>
      <c r="Y35" s="31">
        <v>0</v>
      </c>
      <c r="Z35" s="22">
        <v>0</v>
      </c>
      <c r="AA35" s="31">
        <v>0</v>
      </c>
      <c r="AB35" s="32">
        <v>0</v>
      </c>
    </row>
    <row r="36" spans="1:28" x14ac:dyDescent="0.25">
      <c r="A36" s="33" t="s">
        <v>135</v>
      </c>
      <c r="B36" s="30" t="s">
        <v>76</v>
      </c>
      <c r="C36" s="30" t="s">
        <v>70</v>
      </c>
      <c r="D36" s="30" t="s">
        <v>136</v>
      </c>
      <c r="E36" s="20" t="s">
        <v>72</v>
      </c>
      <c r="F36" s="20">
        <v>1</v>
      </c>
      <c r="G36" s="20">
        <v>8</v>
      </c>
      <c r="H36" s="20">
        <v>5</v>
      </c>
      <c r="I36" s="20">
        <v>301</v>
      </c>
      <c r="J36" s="20">
        <v>14</v>
      </c>
      <c r="K36" s="20">
        <v>1</v>
      </c>
      <c r="L36" s="20">
        <v>2</v>
      </c>
      <c r="M36" s="20">
        <v>9</v>
      </c>
      <c r="N36" s="20">
        <v>0</v>
      </c>
      <c r="O36" s="20">
        <v>2431</v>
      </c>
      <c r="P36" s="20">
        <v>1</v>
      </c>
      <c r="Q36" s="20">
        <v>1</v>
      </c>
      <c r="R36" s="20">
        <v>0</v>
      </c>
      <c r="S36" s="20"/>
      <c r="T36" s="30" t="s">
        <v>29</v>
      </c>
      <c r="U36" s="22">
        <v>360083</v>
      </c>
      <c r="V36" s="22">
        <v>360083</v>
      </c>
      <c r="W36" s="22">
        <v>0</v>
      </c>
      <c r="X36" s="31">
        <v>0</v>
      </c>
      <c r="Y36" s="31">
        <v>0</v>
      </c>
      <c r="Z36" s="22">
        <v>0</v>
      </c>
      <c r="AA36" s="31">
        <v>0</v>
      </c>
      <c r="AB36" s="32">
        <v>0</v>
      </c>
    </row>
    <row r="37" spans="1:28" x14ac:dyDescent="0.25">
      <c r="A37" s="33" t="s">
        <v>137</v>
      </c>
      <c r="B37" s="30" t="s">
        <v>76</v>
      </c>
      <c r="C37" s="30" t="s">
        <v>70</v>
      </c>
      <c r="D37" s="30" t="s">
        <v>138</v>
      </c>
      <c r="E37" s="20" t="s">
        <v>72</v>
      </c>
      <c r="F37" s="20">
        <v>1</v>
      </c>
      <c r="G37" s="20">
        <v>8</v>
      </c>
      <c r="H37" s="20">
        <v>5</v>
      </c>
      <c r="I37" s="20">
        <v>301</v>
      </c>
      <c r="J37" s="20">
        <v>14</v>
      </c>
      <c r="K37" s="20">
        <v>1</v>
      </c>
      <c r="L37" s="20">
        <v>2</v>
      </c>
      <c r="M37" s="20">
        <v>9</v>
      </c>
      <c r="N37" s="20">
        <v>0</v>
      </c>
      <c r="O37" s="20">
        <v>2441</v>
      </c>
      <c r="P37" s="20">
        <v>1</v>
      </c>
      <c r="Q37" s="20">
        <v>1</v>
      </c>
      <c r="R37" s="20">
        <v>0</v>
      </c>
      <c r="S37" s="20"/>
      <c r="T37" s="30" t="s">
        <v>29</v>
      </c>
      <c r="U37" s="22">
        <v>65469</v>
      </c>
      <c r="V37" s="22">
        <v>65469</v>
      </c>
      <c r="W37" s="22">
        <v>0</v>
      </c>
      <c r="X37" s="31">
        <v>0</v>
      </c>
      <c r="Y37" s="31">
        <v>0</v>
      </c>
      <c r="Z37" s="22">
        <v>0</v>
      </c>
      <c r="AA37" s="31">
        <v>0</v>
      </c>
      <c r="AB37" s="32">
        <v>0</v>
      </c>
    </row>
    <row r="38" spans="1:28" x14ac:dyDescent="0.25">
      <c r="A38" s="33" t="s">
        <v>139</v>
      </c>
      <c r="B38" s="30" t="s">
        <v>76</v>
      </c>
      <c r="C38" s="30" t="s">
        <v>70</v>
      </c>
      <c r="D38" s="30" t="s">
        <v>140</v>
      </c>
      <c r="E38" s="20" t="s">
        <v>72</v>
      </c>
      <c r="F38" s="20">
        <v>1</v>
      </c>
      <c r="G38" s="20">
        <v>8</v>
      </c>
      <c r="H38" s="20">
        <v>5</v>
      </c>
      <c r="I38" s="20">
        <v>301</v>
      </c>
      <c r="J38" s="20">
        <v>14</v>
      </c>
      <c r="K38" s="20">
        <v>1</v>
      </c>
      <c r="L38" s="20">
        <v>2</v>
      </c>
      <c r="M38" s="20">
        <v>9</v>
      </c>
      <c r="N38" s="20">
        <v>0</v>
      </c>
      <c r="O38" s="20">
        <v>2451</v>
      </c>
      <c r="P38" s="20">
        <v>1</v>
      </c>
      <c r="Q38" s="20">
        <v>1</v>
      </c>
      <c r="R38" s="20">
        <v>0</v>
      </c>
      <c r="S38" s="20"/>
      <c r="T38" s="30" t="s">
        <v>29</v>
      </c>
      <c r="U38" s="22">
        <v>120027</v>
      </c>
      <c r="V38" s="22">
        <v>120027</v>
      </c>
      <c r="W38" s="22">
        <v>0</v>
      </c>
      <c r="X38" s="31">
        <v>0</v>
      </c>
      <c r="Y38" s="31">
        <v>0</v>
      </c>
      <c r="Z38" s="22">
        <v>0</v>
      </c>
      <c r="AA38" s="31">
        <v>0</v>
      </c>
      <c r="AB38" s="32">
        <v>0</v>
      </c>
    </row>
    <row r="39" spans="1:28" x14ac:dyDescent="0.25">
      <c r="A39" s="33" t="s">
        <v>141</v>
      </c>
      <c r="B39" s="30" t="s">
        <v>76</v>
      </c>
      <c r="C39" s="30" t="s">
        <v>70</v>
      </c>
      <c r="D39" s="30" t="s">
        <v>142</v>
      </c>
      <c r="E39" s="20" t="s">
        <v>72</v>
      </c>
      <c r="F39" s="20">
        <v>1</v>
      </c>
      <c r="G39" s="20">
        <v>8</v>
      </c>
      <c r="H39" s="20">
        <v>5</v>
      </c>
      <c r="I39" s="20">
        <v>301</v>
      </c>
      <c r="J39" s="20">
        <v>14</v>
      </c>
      <c r="K39" s="20">
        <v>1</v>
      </c>
      <c r="L39" s="20">
        <v>2</v>
      </c>
      <c r="M39" s="20">
        <v>9</v>
      </c>
      <c r="N39" s="20">
        <v>0</v>
      </c>
      <c r="O39" s="20">
        <v>2471</v>
      </c>
      <c r="P39" s="20">
        <v>1</v>
      </c>
      <c r="Q39" s="20">
        <v>1</v>
      </c>
      <c r="R39" s="20">
        <v>0</v>
      </c>
      <c r="S39" s="20"/>
      <c r="T39" s="30" t="s">
        <v>29</v>
      </c>
      <c r="U39" s="22">
        <v>1261384</v>
      </c>
      <c r="V39" s="22">
        <v>1261384</v>
      </c>
      <c r="W39" s="22">
        <v>0</v>
      </c>
      <c r="X39" s="31">
        <v>0</v>
      </c>
      <c r="Y39" s="31">
        <v>0</v>
      </c>
      <c r="Z39" s="22">
        <v>0</v>
      </c>
      <c r="AA39" s="31">
        <v>0</v>
      </c>
      <c r="AB39" s="32">
        <v>0</v>
      </c>
    </row>
    <row r="40" spans="1:28" x14ac:dyDescent="0.25">
      <c r="A40" s="33" t="s">
        <v>143</v>
      </c>
      <c r="B40" s="30" t="s">
        <v>76</v>
      </c>
      <c r="C40" s="30" t="s">
        <v>70</v>
      </c>
      <c r="D40" s="30" t="s">
        <v>144</v>
      </c>
      <c r="E40" s="20" t="s">
        <v>72</v>
      </c>
      <c r="F40" s="20">
        <v>1</v>
      </c>
      <c r="G40" s="20">
        <v>8</v>
      </c>
      <c r="H40" s="20">
        <v>5</v>
      </c>
      <c r="I40" s="20">
        <v>301</v>
      </c>
      <c r="J40" s="20">
        <v>14</v>
      </c>
      <c r="K40" s="20">
        <v>1</v>
      </c>
      <c r="L40" s="20">
        <v>2</v>
      </c>
      <c r="M40" s="20">
        <v>9</v>
      </c>
      <c r="N40" s="20">
        <v>0</v>
      </c>
      <c r="O40" s="20">
        <v>2481</v>
      </c>
      <c r="P40" s="20">
        <v>1</v>
      </c>
      <c r="Q40" s="20">
        <v>1</v>
      </c>
      <c r="R40" s="20">
        <v>0</v>
      </c>
      <c r="S40" s="20"/>
      <c r="T40" s="30" t="s">
        <v>29</v>
      </c>
      <c r="U40" s="22">
        <v>732170</v>
      </c>
      <c r="V40" s="22">
        <v>732170</v>
      </c>
      <c r="W40" s="22">
        <v>0</v>
      </c>
      <c r="X40" s="31">
        <v>0</v>
      </c>
      <c r="Y40" s="31">
        <v>0</v>
      </c>
      <c r="Z40" s="22">
        <v>0</v>
      </c>
      <c r="AA40" s="31">
        <v>0</v>
      </c>
      <c r="AB40" s="32">
        <v>0</v>
      </c>
    </row>
    <row r="41" spans="1:28" x14ac:dyDescent="0.25">
      <c r="A41" s="33" t="s">
        <v>145</v>
      </c>
      <c r="B41" s="30" t="s">
        <v>76</v>
      </c>
      <c r="C41" s="30" t="s">
        <v>70</v>
      </c>
      <c r="D41" s="30" t="s">
        <v>146</v>
      </c>
      <c r="E41" s="20" t="s">
        <v>72</v>
      </c>
      <c r="F41" s="20">
        <v>1</v>
      </c>
      <c r="G41" s="20">
        <v>8</v>
      </c>
      <c r="H41" s="20">
        <v>5</v>
      </c>
      <c r="I41" s="20">
        <v>301</v>
      </c>
      <c r="J41" s="20">
        <v>14</v>
      </c>
      <c r="K41" s="20">
        <v>1</v>
      </c>
      <c r="L41" s="20">
        <v>2</v>
      </c>
      <c r="M41" s="20">
        <v>9</v>
      </c>
      <c r="N41" s="20">
        <v>0</v>
      </c>
      <c r="O41" s="20">
        <v>2491</v>
      </c>
      <c r="P41" s="20">
        <v>1</v>
      </c>
      <c r="Q41" s="20">
        <v>1</v>
      </c>
      <c r="R41" s="20">
        <v>0</v>
      </c>
      <c r="S41" s="20"/>
      <c r="T41" s="30" t="s">
        <v>29</v>
      </c>
      <c r="U41" s="22">
        <v>3082536</v>
      </c>
      <c r="V41" s="22">
        <v>3082536</v>
      </c>
      <c r="W41" s="22">
        <v>0</v>
      </c>
      <c r="X41" s="31">
        <v>0</v>
      </c>
      <c r="Y41" s="31">
        <v>0</v>
      </c>
      <c r="Z41" s="22">
        <v>0</v>
      </c>
      <c r="AA41" s="31">
        <v>0</v>
      </c>
      <c r="AB41" s="32">
        <v>0</v>
      </c>
    </row>
    <row r="42" spans="1:28" x14ac:dyDescent="0.25">
      <c r="A42" s="33" t="s">
        <v>147</v>
      </c>
      <c r="B42" s="30" t="s">
        <v>76</v>
      </c>
      <c r="C42" s="30" t="s">
        <v>70</v>
      </c>
      <c r="D42" s="30" t="s">
        <v>148</v>
      </c>
      <c r="E42" s="20" t="s">
        <v>72</v>
      </c>
      <c r="F42" s="20">
        <v>1</v>
      </c>
      <c r="G42" s="20">
        <v>8</v>
      </c>
      <c r="H42" s="20">
        <v>5</v>
      </c>
      <c r="I42" s="20">
        <v>301</v>
      </c>
      <c r="J42" s="20">
        <v>14</v>
      </c>
      <c r="K42" s="20">
        <v>1</v>
      </c>
      <c r="L42" s="20">
        <v>2</v>
      </c>
      <c r="M42" s="20">
        <v>9</v>
      </c>
      <c r="N42" s="20">
        <v>0</v>
      </c>
      <c r="O42" s="20">
        <v>2561</v>
      </c>
      <c r="P42" s="20">
        <v>1</v>
      </c>
      <c r="Q42" s="20">
        <v>1</v>
      </c>
      <c r="R42" s="20">
        <v>0</v>
      </c>
      <c r="S42" s="20"/>
      <c r="T42" s="30" t="s">
        <v>29</v>
      </c>
      <c r="U42" s="22">
        <v>403730</v>
      </c>
      <c r="V42" s="22">
        <v>403730</v>
      </c>
      <c r="W42" s="22">
        <v>0</v>
      </c>
      <c r="X42" s="31">
        <v>0</v>
      </c>
      <c r="Y42" s="31">
        <v>0</v>
      </c>
      <c r="Z42" s="22">
        <v>0</v>
      </c>
      <c r="AA42" s="31">
        <v>0</v>
      </c>
      <c r="AB42" s="32">
        <v>0</v>
      </c>
    </row>
    <row r="43" spans="1:28" x14ac:dyDescent="0.25">
      <c r="A43" s="33" t="s">
        <v>149</v>
      </c>
      <c r="B43" s="30" t="s">
        <v>76</v>
      </c>
      <c r="C43" s="30" t="s">
        <v>70</v>
      </c>
      <c r="D43" s="30" t="s">
        <v>150</v>
      </c>
      <c r="E43" s="20" t="s">
        <v>72</v>
      </c>
      <c r="F43" s="20">
        <v>1</v>
      </c>
      <c r="G43" s="20">
        <v>8</v>
      </c>
      <c r="H43" s="20">
        <v>5</v>
      </c>
      <c r="I43" s="20">
        <v>301</v>
      </c>
      <c r="J43" s="20">
        <v>14</v>
      </c>
      <c r="K43" s="20">
        <v>1</v>
      </c>
      <c r="L43" s="20">
        <v>2</v>
      </c>
      <c r="M43" s="20">
        <v>9</v>
      </c>
      <c r="N43" s="20">
        <v>0</v>
      </c>
      <c r="O43" s="20">
        <v>2611</v>
      </c>
      <c r="P43" s="20">
        <v>1</v>
      </c>
      <c r="Q43" s="20">
        <v>1</v>
      </c>
      <c r="R43" s="20">
        <v>0</v>
      </c>
      <c r="S43" s="20"/>
      <c r="T43" s="30" t="s">
        <v>29</v>
      </c>
      <c r="U43" s="22">
        <v>79718319</v>
      </c>
      <c r="V43" s="22">
        <v>49718319</v>
      </c>
      <c r="W43" s="22">
        <v>0</v>
      </c>
      <c r="X43" s="31">
        <v>0</v>
      </c>
      <c r="Y43" s="31">
        <v>11417196</v>
      </c>
      <c r="Z43" s="22">
        <v>0</v>
      </c>
      <c r="AA43" s="31">
        <v>0</v>
      </c>
      <c r="AB43" s="32">
        <v>0</v>
      </c>
    </row>
    <row r="44" spans="1:28" x14ac:dyDescent="0.25">
      <c r="A44" s="33" t="s">
        <v>151</v>
      </c>
      <c r="B44" s="30" t="s">
        <v>76</v>
      </c>
      <c r="C44" s="30" t="s">
        <v>70</v>
      </c>
      <c r="D44" s="30" t="s">
        <v>81</v>
      </c>
      <c r="E44" s="20" t="s">
        <v>72</v>
      </c>
      <c r="F44" s="20">
        <v>1</v>
      </c>
      <c r="G44" s="20">
        <v>8</v>
      </c>
      <c r="H44" s="20">
        <v>5</v>
      </c>
      <c r="I44" s="20">
        <v>301</v>
      </c>
      <c r="J44" s="20">
        <v>14</v>
      </c>
      <c r="K44" s="20">
        <v>1</v>
      </c>
      <c r="L44" s="20">
        <v>2</v>
      </c>
      <c r="M44" s="20">
        <v>9</v>
      </c>
      <c r="N44" s="20">
        <v>0</v>
      </c>
      <c r="O44" s="20">
        <v>2711</v>
      </c>
      <c r="P44" s="20">
        <v>1</v>
      </c>
      <c r="Q44" s="20">
        <v>1</v>
      </c>
      <c r="R44" s="20">
        <v>0</v>
      </c>
      <c r="S44" s="20"/>
      <c r="T44" s="30" t="s">
        <v>29</v>
      </c>
      <c r="U44" s="22">
        <v>155698110</v>
      </c>
      <c r="V44" s="22">
        <v>155698110</v>
      </c>
      <c r="W44" s="22">
        <v>0</v>
      </c>
      <c r="X44" s="31">
        <v>0</v>
      </c>
      <c r="Y44" s="31">
        <v>0</v>
      </c>
      <c r="Z44" s="22">
        <v>0</v>
      </c>
      <c r="AA44" s="31">
        <v>0</v>
      </c>
      <c r="AB44" s="32">
        <v>0</v>
      </c>
    </row>
    <row r="45" spans="1:28" x14ac:dyDescent="0.25">
      <c r="A45" s="33" t="s">
        <v>152</v>
      </c>
      <c r="B45" s="30" t="s">
        <v>76</v>
      </c>
      <c r="C45" s="30" t="s">
        <v>70</v>
      </c>
      <c r="D45" s="30" t="s">
        <v>153</v>
      </c>
      <c r="E45" s="20" t="s">
        <v>72</v>
      </c>
      <c r="F45" s="20">
        <v>1</v>
      </c>
      <c r="G45" s="20">
        <v>8</v>
      </c>
      <c r="H45" s="20">
        <v>5</v>
      </c>
      <c r="I45" s="20">
        <v>301</v>
      </c>
      <c r="J45" s="20">
        <v>14</v>
      </c>
      <c r="K45" s="20">
        <v>1</v>
      </c>
      <c r="L45" s="20">
        <v>2</v>
      </c>
      <c r="M45" s="20">
        <v>9</v>
      </c>
      <c r="N45" s="20">
        <v>0</v>
      </c>
      <c r="O45" s="20">
        <v>2911</v>
      </c>
      <c r="P45" s="20">
        <v>1</v>
      </c>
      <c r="Q45" s="20">
        <v>1</v>
      </c>
      <c r="R45" s="20">
        <v>0</v>
      </c>
      <c r="S45" s="20"/>
      <c r="T45" s="30" t="s">
        <v>29</v>
      </c>
      <c r="U45" s="22">
        <v>1669480</v>
      </c>
      <c r="V45" s="22">
        <v>1669480</v>
      </c>
      <c r="W45" s="22">
        <v>0</v>
      </c>
      <c r="X45" s="31">
        <v>0</v>
      </c>
      <c r="Y45" s="31">
        <v>0</v>
      </c>
      <c r="Z45" s="22">
        <v>0</v>
      </c>
      <c r="AA45" s="31">
        <v>0</v>
      </c>
      <c r="AB45" s="32">
        <v>0</v>
      </c>
    </row>
    <row r="46" spans="1:28" x14ac:dyDescent="0.25">
      <c r="A46" s="33" t="s">
        <v>154</v>
      </c>
      <c r="B46" s="30" t="s">
        <v>76</v>
      </c>
      <c r="C46" s="30" t="s">
        <v>70</v>
      </c>
      <c r="D46" s="30" t="s">
        <v>155</v>
      </c>
      <c r="E46" s="20" t="s">
        <v>72</v>
      </c>
      <c r="F46" s="20">
        <v>1</v>
      </c>
      <c r="G46" s="20">
        <v>8</v>
      </c>
      <c r="H46" s="20">
        <v>5</v>
      </c>
      <c r="I46" s="20">
        <v>301</v>
      </c>
      <c r="J46" s="20">
        <v>14</v>
      </c>
      <c r="K46" s="20">
        <v>1</v>
      </c>
      <c r="L46" s="20">
        <v>2</v>
      </c>
      <c r="M46" s="20">
        <v>9</v>
      </c>
      <c r="N46" s="20">
        <v>0</v>
      </c>
      <c r="O46" s="20">
        <v>2921</v>
      </c>
      <c r="P46" s="20">
        <v>1</v>
      </c>
      <c r="Q46" s="20">
        <v>1</v>
      </c>
      <c r="R46" s="20">
        <v>0</v>
      </c>
      <c r="S46" s="20"/>
      <c r="T46" s="30" t="s">
        <v>29</v>
      </c>
      <c r="U46" s="22">
        <v>349172</v>
      </c>
      <c r="V46" s="22">
        <v>349172</v>
      </c>
      <c r="W46" s="22">
        <v>0</v>
      </c>
      <c r="X46" s="31">
        <v>0</v>
      </c>
      <c r="Y46" s="31">
        <v>0</v>
      </c>
      <c r="Z46" s="22">
        <v>0</v>
      </c>
      <c r="AA46" s="31">
        <v>0</v>
      </c>
      <c r="AB46" s="32">
        <v>0</v>
      </c>
    </row>
    <row r="47" spans="1:28" x14ac:dyDescent="0.25">
      <c r="A47" s="33" t="s">
        <v>156</v>
      </c>
      <c r="B47" s="30" t="s">
        <v>76</v>
      </c>
      <c r="C47" s="30" t="s">
        <v>70</v>
      </c>
      <c r="D47" s="30" t="s">
        <v>157</v>
      </c>
      <c r="E47" s="20" t="s">
        <v>72</v>
      </c>
      <c r="F47" s="20">
        <v>1</v>
      </c>
      <c r="G47" s="20">
        <v>8</v>
      </c>
      <c r="H47" s="20">
        <v>5</v>
      </c>
      <c r="I47" s="20">
        <v>301</v>
      </c>
      <c r="J47" s="20">
        <v>14</v>
      </c>
      <c r="K47" s="20">
        <v>1</v>
      </c>
      <c r="L47" s="20">
        <v>2</v>
      </c>
      <c r="M47" s="20">
        <v>9</v>
      </c>
      <c r="N47" s="20">
        <v>0</v>
      </c>
      <c r="O47" s="20">
        <v>2941</v>
      </c>
      <c r="P47" s="20">
        <v>1</v>
      </c>
      <c r="Q47" s="20">
        <v>1</v>
      </c>
      <c r="R47" s="20">
        <v>0</v>
      </c>
      <c r="S47" s="20"/>
      <c r="T47" s="30" t="s">
        <v>29</v>
      </c>
      <c r="U47" s="22">
        <v>2099834</v>
      </c>
      <c r="V47" s="22">
        <v>2099834</v>
      </c>
      <c r="W47" s="22">
        <v>2999</v>
      </c>
      <c r="X47" s="31">
        <v>2999</v>
      </c>
      <c r="Y47" s="31">
        <v>2999</v>
      </c>
      <c r="Z47" s="22">
        <v>2999</v>
      </c>
      <c r="AA47" s="31">
        <v>2999</v>
      </c>
      <c r="AB47" s="32">
        <v>0</v>
      </c>
    </row>
    <row r="48" spans="1:28" x14ac:dyDescent="0.25">
      <c r="A48" s="33" t="s">
        <v>158</v>
      </c>
      <c r="B48" s="30" t="s">
        <v>76</v>
      </c>
      <c r="C48" s="30" t="s">
        <v>70</v>
      </c>
      <c r="D48" s="30" t="s">
        <v>159</v>
      </c>
      <c r="E48" s="20" t="s">
        <v>72</v>
      </c>
      <c r="F48" s="20">
        <v>1</v>
      </c>
      <c r="G48" s="20">
        <v>8</v>
      </c>
      <c r="H48" s="20">
        <v>5</v>
      </c>
      <c r="I48" s="20">
        <v>301</v>
      </c>
      <c r="J48" s="20">
        <v>14</v>
      </c>
      <c r="K48" s="20">
        <v>1</v>
      </c>
      <c r="L48" s="20">
        <v>2</v>
      </c>
      <c r="M48" s="20">
        <v>9</v>
      </c>
      <c r="N48" s="20">
        <v>0</v>
      </c>
      <c r="O48" s="20">
        <v>2981</v>
      </c>
      <c r="P48" s="20">
        <v>1</v>
      </c>
      <c r="Q48" s="20">
        <v>1</v>
      </c>
      <c r="R48" s="20">
        <v>0</v>
      </c>
      <c r="S48" s="20"/>
      <c r="T48" s="30" t="s">
        <v>29</v>
      </c>
      <c r="U48" s="22">
        <v>414642</v>
      </c>
      <c r="V48" s="22">
        <v>414642</v>
      </c>
      <c r="W48" s="22">
        <v>0</v>
      </c>
      <c r="X48" s="31">
        <v>0</v>
      </c>
      <c r="Y48" s="31">
        <v>0</v>
      </c>
      <c r="Z48" s="22">
        <v>0</v>
      </c>
      <c r="AA48" s="31">
        <v>0</v>
      </c>
      <c r="AB48" s="32">
        <v>0</v>
      </c>
    </row>
    <row r="49" spans="1:28" x14ac:dyDescent="0.25">
      <c r="A49" s="33" t="s">
        <v>160</v>
      </c>
      <c r="B49" s="30" t="s">
        <v>76</v>
      </c>
      <c r="C49" s="30" t="s">
        <v>70</v>
      </c>
      <c r="D49" s="30" t="s">
        <v>161</v>
      </c>
      <c r="E49" s="20" t="s">
        <v>72</v>
      </c>
      <c r="F49" s="20">
        <v>1</v>
      </c>
      <c r="G49" s="20">
        <v>8</v>
      </c>
      <c r="H49" s="20">
        <v>5</v>
      </c>
      <c r="I49" s="20">
        <v>301</v>
      </c>
      <c r="J49" s="20">
        <v>14</v>
      </c>
      <c r="K49" s="20">
        <v>1</v>
      </c>
      <c r="L49" s="20">
        <v>2</v>
      </c>
      <c r="M49" s="20">
        <v>9</v>
      </c>
      <c r="N49" s="20">
        <v>0</v>
      </c>
      <c r="O49" s="20">
        <v>3112</v>
      </c>
      <c r="P49" s="20">
        <v>1</v>
      </c>
      <c r="Q49" s="20">
        <v>1</v>
      </c>
      <c r="R49" s="20">
        <v>0</v>
      </c>
      <c r="S49" s="20"/>
      <c r="T49" s="30" t="s">
        <v>32</v>
      </c>
      <c r="U49" s="22">
        <v>20386070</v>
      </c>
      <c r="V49" s="22">
        <v>20386070</v>
      </c>
      <c r="W49" s="22">
        <v>0</v>
      </c>
      <c r="X49" s="31">
        <v>0</v>
      </c>
      <c r="Y49" s="31">
        <v>0</v>
      </c>
      <c r="Z49" s="22">
        <v>0</v>
      </c>
      <c r="AA49" s="31">
        <v>0</v>
      </c>
      <c r="AB49" s="32">
        <v>0</v>
      </c>
    </row>
    <row r="50" spans="1:28" x14ac:dyDescent="0.25">
      <c r="A50" s="33" t="s">
        <v>162</v>
      </c>
      <c r="B50" s="30" t="s">
        <v>76</v>
      </c>
      <c r="C50" s="30" t="s">
        <v>70</v>
      </c>
      <c r="D50" s="30" t="s">
        <v>163</v>
      </c>
      <c r="E50" s="20" t="s">
        <v>72</v>
      </c>
      <c r="F50" s="20">
        <v>1</v>
      </c>
      <c r="G50" s="20">
        <v>8</v>
      </c>
      <c r="H50" s="20">
        <v>5</v>
      </c>
      <c r="I50" s="20">
        <v>301</v>
      </c>
      <c r="J50" s="20">
        <v>14</v>
      </c>
      <c r="K50" s="20">
        <v>1</v>
      </c>
      <c r="L50" s="20">
        <v>2</v>
      </c>
      <c r="M50" s="20">
        <v>9</v>
      </c>
      <c r="N50" s="20">
        <v>0</v>
      </c>
      <c r="O50" s="20">
        <v>3131</v>
      </c>
      <c r="P50" s="20">
        <v>1</v>
      </c>
      <c r="Q50" s="20">
        <v>1</v>
      </c>
      <c r="R50" s="20">
        <v>0</v>
      </c>
      <c r="S50" s="20"/>
      <c r="T50" s="30" t="s">
        <v>32</v>
      </c>
      <c r="U50" s="22">
        <v>57000000</v>
      </c>
      <c r="V50" s="22">
        <v>47000000</v>
      </c>
      <c r="W50" s="22">
        <v>89492.43</v>
      </c>
      <c r="X50" s="31">
        <v>89492.43</v>
      </c>
      <c r="Y50" s="31">
        <v>6465992.4299999997</v>
      </c>
      <c r="Z50" s="22">
        <v>89492.43</v>
      </c>
      <c r="AA50" s="31">
        <v>89492.43</v>
      </c>
      <c r="AB50" s="32">
        <v>0</v>
      </c>
    </row>
    <row r="51" spans="1:28" x14ac:dyDescent="0.25">
      <c r="A51" s="33" t="s">
        <v>164</v>
      </c>
      <c r="B51" s="30" t="s">
        <v>76</v>
      </c>
      <c r="C51" s="30" t="s">
        <v>70</v>
      </c>
      <c r="D51" s="30" t="s">
        <v>165</v>
      </c>
      <c r="E51" s="20" t="s">
        <v>72</v>
      </c>
      <c r="F51" s="20">
        <v>1</v>
      </c>
      <c r="G51" s="20">
        <v>8</v>
      </c>
      <c r="H51" s="20">
        <v>5</v>
      </c>
      <c r="I51" s="20">
        <v>301</v>
      </c>
      <c r="J51" s="20">
        <v>14</v>
      </c>
      <c r="K51" s="20">
        <v>1</v>
      </c>
      <c r="L51" s="20">
        <v>2</v>
      </c>
      <c r="M51" s="20">
        <v>9</v>
      </c>
      <c r="N51" s="20">
        <v>0</v>
      </c>
      <c r="O51" s="20">
        <v>3132</v>
      </c>
      <c r="P51" s="20">
        <v>1</v>
      </c>
      <c r="Q51" s="20">
        <v>1</v>
      </c>
      <c r="R51" s="20">
        <v>0</v>
      </c>
      <c r="S51" s="20"/>
      <c r="T51" s="30" t="s">
        <v>32</v>
      </c>
      <c r="U51" s="22">
        <v>327493</v>
      </c>
      <c r="V51" s="22">
        <v>327493</v>
      </c>
      <c r="W51" s="22">
        <v>163474.93</v>
      </c>
      <c r="X51" s="31">
        <v>163474.93</v>
      </c>
      <c r="Y51" s="31">
        <v>163474.93</v>
      </c>
      <c r="Z51" s="22">
        <v>108891.93</v>
      </c>
      <c r="AA51" s="31">
        <v>163474.93</v>
      </c>
      <c r="AB51" s="32">
        <v>0</v>
      </c>
    </row>
    <row r="52" spans="1:28" x14ac:dyDescent="0.25">
      <c r="A52" s="33" t="s">
        <v>166</v>
      </c>
      <c r="B52" s="30" t="s">
        <v>76</v>
      </c>
      <c r="C52" s="30" t="s">
        <v>70</v>
      </c>
      <c r="D52" s="30" t="s">
        <v>167</v>
      </c>
      <c r="E52" s="20" t="s">
        <v>72</v>
      </c>
      <c r="F52" s="20">
        <v>1</v>
      </c>
      <c r="G52" s="20">
        <v>8</v>
      </c>
      <c r="H52" s="20">
        <v>5</v>
      </c>
      <c r="I52" s="20">
        <v>301</v>
      </c>
      <c r="J52" s="20">
        <v>14</v>
      </c>
      <c r="K52" s="20">
        <v>1</v>
      </c>
      <c r="L52" s="20">
        <v>2</v>
      </c>
      <c r="M52" s="20">
        <v>9</v>
      </c>
      <c r="N52" s="20">
        <v>0</v>
      </c>
      <c r="O52" s="20">
        <v>3141</v>
      </c>
      <c r="P52" s="20">
        <v>1</v>
      </c>
      <c r="Q52" s="20">
        <v>1</v>
      </c>
      <c r="R52" s="20">
        <v>22</v>
      </c>
      <c r="S52" s="20"/>
      <c r="T52" s="30" t="s">
        <v>32</v>
      </c>
      <c r="U52" s="22">
        <v>6000000</v>
      </c>
      <c r="V52" s="22">
        <v>6000000</v>
      </c>
      <c r="W52" s="22">
        <v>0</v>
      </c>
      <c r="X52" s="31">
        <v>0</v>
      </c>
      <c r="Y52" s="31">
        <v>0</v>
      </c>
      <c r="Z52" s="22">
        <v>0</v>
      </c>
      <c r="AA52" s="31">
        <v>0</v>
      </c>
      <c r="AB52" s="32">
        <v>0</v>
      </c>
    </row>
    <row r="53" spans="1:28" x14ac:dyDescent="0.25">
      <c r="A53" s="33" t="s">
        <v>168</v>
      </c>
      <c r="B53" s="30" t="s">
        <v>76</v>
      </c>
      <c r="C53" s="30" t="s">
        <v>70</v>
      </c>
      <c r="D53" s="30" t="s">
        <v>71</v>
      </c>
      <c r="E53" s="20" t="s">
        <v>72</v>
      </c>
      <c r="F53" s="20">
        <v>1</v>
      </c>
      <c r="G53" s="20">
        <v>8</v>
      </c>
      <c r="H53" s="20">
        <v>5</v>
      </c>
      <c r="I53" s="20">
        <v>301</v>
      </c>
      <c r="J53" s="20">
        <v>14</v>
      </c>
      <c r="K53" s="20">
        <v>1</v>
      </c>
      <c r="L53" s="20">
        <v>2</v>
      </c>
      <c r="M53" s="20">
        <v>9</v>
      </c>
      <c r="N53" s="20">
        <v>0</v>
      </c>
      <c r="O53" s="20">
        <v>3161</v>
      </c>
      <c r="P53" s="20">
        <v>1</v>
      </c>
      <c r="Q53" s="20">
        <v>1</v>
      </c>
      <c r="R53" s="20">
        <v>0</v>
      </c>
      <c r="S53" s="20"/>
      <c r="T53" s="30" t="s">
        <v>32</v>
      </c>
      <c r="U53" s="22">
        <v>3573</v>
      </c>
      <c r="V53" s="22">
        <v>3573</v>
      </c>
      <c r="W53" s="22">
        <v>0</v>
      </c>
      <c r="X53" s="31">
        <v>0</v>
      </c>
      <c r="Y53" s="31">
        <v>0</v>
      </c>
      <c r="Z53" s="22">
        <v>0</v>
      </c>
      <c r="AA53" s="31">
        <v>0</v>
      </c>
      <c r="AB53" s="32">
        <v>0</v>
      </c>
    </row>
    <row r="54" spans="1:28" x14ac:dyDescent="0.25">
      <c r="A54" s="33" t="s">
        <v>169</v>
      </c>
      <c r="B54" s="30" t="s">
        <v>76</v>
      </c>
      <c r="C54" s="30" t="s">
        <v>70</v>
      </c>
      <c r="D54" s="30" t="s">
        <v>170</v>
      </c>
      <c r="E54" s="20" t="s">
        <v>72</v>
      </c>
      <c r="F54" s="20">
        <v>1</v>
      </c>
      <c r="G54" s="20">
        <v>8</v>
      </c>
      <c r="H54" s="20">
        <v>5</v>
      </c>
      <c r="I54" s="20">
        <v>301</v>
      </c>
      <c r="J54" s="20">
        <v>14</v>
      </c>
      <c r="K54" s="20">
        <v>1</v>
      </c>
      <c r="L54" s="20">
        <v>2</v>
      </c>
      <c r="M54" s="20">
        <v>9</v>
      </c>
      <c r="N54" s="20">
        <v>0</v>
      </c>
      <c r="O54" s="20">
        <v>3171</v>
      </c>
      <c r="P54" s="20">
        <v>1</v>
      </c>
      <c r="Q54" s="20">
        <v>1</v>
      </c>
      <c r="R54" s="20">
        <v>0</v>
      </c>
      <c r="S54" s="20"/>
      <c r="T54" s="30" t="s">
        <v>32</v>
      </c>
      <c r="U54" s="22">
        <v>1672141</v>
      </c>
      <c r="V54" s="22">
        <v>1672141</v>
      </c>
      <c r="W54" s="22">
        <v>0</v>
      </c>
      <c r="X54" s="31">
        <v>0</v>
      </c>
      <c r="Y54" s="31">
        <v>0</v>
      </c>
      <c r="Z54" s="22">
        <v>0</v>
      </c>
      <c r="AA54" s="31">
        <v>0</v>
      </c>
      <c r="AB54" s="32">
        <v>0</v>
      </c>
    </row>
    <row r="55" spans="1:28" x14ac:dyDescent="0.25">
      <c r="A55" s="33" t="s">
        <v>171</v>
      </c>
      <c r="B55" s="30" t="s">
        <v>76</v>
      </c>
      <c r="C55" s="30" t="s">
        <v>70</v>
      </c>
      <c r="D55" s="30" t="s">
        <v>172</v>
      </c>
      <c r="E55" s="20" t="s">
        <v>72</v>
      </c>
      <c r="F55" s="20">
        <v>1</v>
      </c>
      <c r="G55" s="20">
        <v>8</v>
      </c>
      <c r="H55" s="20">
        <v>5</v>
      </c>
      <c r="I55" s="20">
        <v>301</v>
      </c>
      <c r="J55" s="20">
        <v>14</v>
      </c>
      <c r="K55" s="20">
        <v>1</v>
      </c>
      <c r="L55" s="20">
        <v>2</v>
      </c>
      <c r="M55" s="20">
        <v>9</v>
      </c>
      <c r="N55" s="20">
        <v>0</v>
      </c>
      <c r="O55" s="20">
        <v>3181</v>
      </c>
      <c r="P55" s="20">
        <v>1</v>
      </c>
      <c r="Q55" s="20">
        <v>1</v>
      </c>
      <c r="R55" s="20">
        <v>0</v>
      </c>
      <c r="S55" s="20"/>
      <c r="T55" s="30" t="s">
        <v>32</v>
      </c>
      <c r="U55" s="22">
        <v>5455</v>
      </c>
      <c r="V55" s="22">
        <v>5455</v>
      </c>
      <c r="W55" s="22">
        <v>0</v>
      </c>
      <c r="X55" s="31">
        <v>0</v>
      </c>
      <c r="Y55" s="31">
        <v>0</v>
      </c>
      <c r="Z55" s="22">
        <v>0</v>
      </c>
      <c r="AA55" s="31">
        <v>0</v>
      </c>
      <c r="AB55" s="32">
        <v>0</v>
      </c>
    </row>
    <row r="56" spans="1:28" x14ac:dyDescent="0.25">
      <c r="A56" s="33" t="s">
        <v>173</v>
      </c>
      <c r="B56" s="30" t="s">
        <v>76</v>
      </c>
      <c r="C56" s="30" t="s">
        <v>70</v>
      </c>
      <c r="D56" s="30" t="s">
        <v>174</v>
      </c>
      <c r="E56" s="20" t="s">
        <v>72</v>
      </c>
      <c r="F56" s="20">
        <v>1</v>
      </c>
      <c r="G56" s="20">
        <v>8</v>
      </c>
      <c r="H56" s="20">
        <v>5</v>
      </c>
      <c r="I56" s="20">
        <v>301</v>
      </c>
      <c r="J56" s="20">
        <v>14</v>
      </c>
      <c r="K56" s="20">
        <v>1</v>
      </c>
      <c r="L56" s="20">
        <v>2</v>
      </c>
      <c r="M56" s="20">
        <v>9</v>
      </c>
      <c r="N56" s="20">
        <v>0</v>
      </c>
      <c r="O56" s="20">
        <v>3191</v>
      </c>
      <c r="P56" s="20">
        <v>1</v>
      </c>
      <c r="Q56" s="20">
        <v>1</v>
      </c>
      <c r="R56" s="20">
        <v>0</v>
      </c>
      <c r="S56" s="20"/>
      <c r="T56" s="30" t="s">
        <v>32</v>
      </c>
      <c r="U56" s="22">
        <v>1000000</v>
      </c>
      <c r="V56" s="22">
        <v>1000000</v>
      </c>
      <c r="W56" s="22">
        <v>0</v>
      </c>
      <c r="X56" s="31">
        <v>0</v>
      </c>
      <c r="Y56" s="31">
        <v>0</v>
      </c>
      <c r="Z56" s="22">
        <v>0</v>
      </c>
      <c r="AA56" s="31">
        <v>0</v>
      </c>
      <c r="AB56" s="32">
        <v>0</v>
      </c>
    </row>
    <row r="57" spans="1:28" x14ac:dyDescent="0.25">
      <c r="A57" s="33" t="s">
        <v>175</v>
      </c>
      <c r="B57" s="30" t="s">
        <v>76</v>
      </c>
      <c r="C57" s="30" t="s">
        <v>70</v>
      </c>
      <c r="D57" s="30" t="s">
        <v>176</v>
      </c>
      <c r="E57" s="20" t="s">
        <v>72</v>
      </c>
      <c r="F57" s="20">
        <v>1</v>
      </c>
      <c r="G57" s="20">
        <v>8</v>
      </c>
      <c r="H57" s="20">
        <v>5</v>
      </c>
      <c r="I57" s="20">
        <v>301</v>
      </c>
      <c r="J57" s="20">
        <v>14</v>
      </c>
      <c r="K57" s="20">
        <v>1</v>
      </c>
      <c r="L57" s="20">
        <v>2</v>
      </c>
      <c r="M57" s="20">
        <v>9</v>
      </c>
      <c r="N57" s="20">
        <v>0</v>
      </c>
      <c r="O57" s="20">
        <v>3231</v>
      </c>
      <c r="P57" s="20">
        <v>1</v>
      </c>
      <c r="Q57" s="20">
        <v>1</v>
      </c>
      <c r="R57" s="20">
        <v>0</v>
      </c>
      <c r="S57" s="20"/>
      <c r="T57" s="30" t="s">
        <v>32</v>
      </c>
      <c r="U57" s="22">
        <v>218232</v>
      </c>
      <c r="V57" s="22">
        <v>218232</v>
      </c>
      <c r="W57" s="22">
        <v>25922.52</v>
      </c>
      <c r="X57" s="31">
        <v>25922.52</v>
      </c>
      <c r="Y57" s="31">
        <v>25922.52</v>
      </c>
      <c r="Z57" s="22">
        <v>0</v>
      </c>
      <c r="AA57" s="31">
        <v>0</v>
      </c>
      <c r="AB57" s="32">
        <v>0</v>
      </c>
    </row>
    <row r="58" spans="1:28" x14ac:dyDescent="0.25">
      <c r="A58" s="33" t="s">
        <v>177</v>
      </c>
      <c r="B58" s="30" t="s">
        <v>76</v>
      </c>
      <c r="C58" s="30" t="s">
        <v>70</v>
      </c>
      <c r="D58" s="30" t="s">
        <v>178</v>
      </c>
      <c r="E58" s="20" t="s">
        <v>72</v>
      </c>
      <c r="F58" s="20">
        <v>1</v>
      </c>
      <c r="G58" s="20">
        <v>8</v>
      </c>
      <c r="H58" s="20">
        <v>5</v>
      </c>
      <c r="I58" s="20">
        <v>301</v>
      </c>
      <c r="J58" s="20">
        <v>14</v>
      </c>
      <c r="K58" s="20">
        <v>1</v>
      </c>
      <c r="L58" s="20">
        <v>2</v>
      </c>
      <c r="M58" s="20">
        <v>9</v>
      </c>
      <c r="N58" s="20">
        <v>0</v>
      </c>
      <c r="O58" s="20">
        <v>3271</v>
      </c>
      <c r="P58" s="20">
        <v>1</v>
      </c>
      <c r="Q58" s="20">
        <v>1</v>
      </c>
      <c r="R58" s="20">
        <v>0</v>
      </c>
      <c r="S58" s="20"/>
      <c r="T58" s="30" t="s">
        <v>32</v>
      </c>
      <c r="U58" s="22">
        <v>1636745</v>
      </c>
      <c r="V58" s="22">
        <v>1636745</v>
      </c>
      <c r="W58" s="22">
        <v>0</v>
      </c>
      <c r="X58" s="31">
        <v>0</v>
      </c>
      <c r="Y58" s="31">
        <v>0</v>
      </c>
      <c r="Z58" s="22">
        <v>0</v>
      </c>
      <c r="AA58" s="31">
        <v>0</v>
      </c>
      <c r="AB58" s="32">
        <v>0</v>
      </c>
    </row>
    <row r="59" spans="1:28" x14ac:dyDescent="0.25">
      <c r="A59" s="33" t="s">
        <v>179</v>
      </c>
      <c r="B59" s="30" t="s">
        <v>76</v>
      </c>
      <c r="C59" s="30" t="s">
        <v>70</v>
      </c>
      <c r="D59" s="30" t="s">
        <v>180</v>
      </c>
      <c r="E59" s="20" t="s">
        <v>72</v>
      </c>
      <c r="F59" s="20">
        <v>1</v>
      </c>
      <c r="G59" s="20">
        <v>8</v>
      </c>
      <c r="H59" s="20">
        <v>5</v>
      </c>
      <c r="I59" s="20">
        <v>301</v>
      </c>
      <c r="J59" s="20">
        <v>14</v>
      </c>
      <c r="K59" s="20">
        <v>1</v>
      </c>
      <c r="L59" s="20">
        <v>2</v>
      </c>
      <c r="M59" s="20">
        <v>9</v>
      </c>
      <c r="N59" s="20">
        <v>0</v>
      </c>
      <c r="O59" s="20">
        <v>3291</v>
      </c>
      <c r="P59" s="20">
        <v>1</v>
      </c>
      <c r="Q59" s="20">
        <v>1</v>
      </c>
      <c r="R59" s="20">
        <v>0</v>
      </c>
      <c r="S59" s="20"/>
      <c r="T59" s="30" t="s">
        <v>32</v>
      </c>
      <c r="U59" s="22">
        <v>109116</v>
      </c>
      <c r="V59" s="22">
        <v>109116</v>
      </c>
      <c r="W59" s="22">
        <v>0</v>
      </c>
      <c r="X59" s="31">
        <v>0</v>
      </c>
      <c r="Y59" s="31">
        <v>0</v>
      </c>
      <c r="Z59" s="22">
        <v>0</v>
      </c>
      <c r="AA59" s="31">
        <v>0</v>
      </c>
      <c r="AB59" s="32">
        <v>0</v>
      </c>
    </row>
    <row r="60" spans="1:28" x14ac:dyDescent="0.25">
      <c r="A60" s="33" t="s">
        <v>181</v>
      </c>
      <c r="B60" s="30" t="s">
        <v>76</v>
      </c>
      <c r="C60" s="30" t="s">
        <v>70</v>
      </c>
      <c r="D60" s="30" t="s">
        <v>182</v>
      </c>
      <c r="E60" s="20" t="s">
        <v>72</v>
      </c>
      <c r="F60" s="20">
        <v>1</v>
      </c>
      <c r="G60" s="20">
        <v>8</v>
      </c>
      <c r="H60" s="20">
        <v>5</v>
      </c>
      <c r="I60" s="20">
        <v>301</v>
      </c>
      <c r="J60" s="20">
        <v>14</v>
      </c>
      <c r="K60" s="20">
        <v>1</v>
      </c>
      <c r="L60" s="20">
        <v>2</v>
      </c>
      <c r="M60" s="20">
        <v>9</v>
      </c>
      <c r="N60" s="20">
        <v>0</v>
      </c>
      <c r="O60" s="20">
        <v>3311</v>
      </c>
      <c r="P60" s="20">
        <v>1</v>
      </c>
      <c r="Q60" s="20">
        <v>1</v>
      </c>
      <c r="R60" s="20">
        <v>0</v>
      </c>
      <c r="S60" s="20"/>
      <c r="T60" s="30" t="s">
        <v>32</v>
      </c>
      <c r="U60" s="22">
        <v>654698</v>
      </c>
      <c r="V60" s="22">
        <v>654698</v>
      </c>
      <c r="W60" s="22">
        <v>0</v>
      </c>
      <c r="X60" s="31">
        <v>0</v>
      </c>
      <c r="Y60" s="31">
        <v>0</v>
      </c>
      <c r="Z60" s="22">
        <v>0</v>
      </c>
      <c r="AA60" s="31">
        <v>0</v>
      </c>
      <c r="AB60" s="32">
        <v>0</v>
      </c>
    </row>
    <row r="61" spans="1:28" x14ac:dyDescent="0.25">
      <c r="A61" s="33" t="s">
        <v>183</v>
      </c>
      <c r="B61" s="30" t="s">
        <v>76</v>
      </c>
      <c r="C61" s="30" t="s">
        <v>70</v>
      </c>
      <c r="D61" s="30" t="s">
        <v>184</v>
      </c>
      <c r="E61" s="20" t="s">
        <v>72</v>
      </c>
      <c r="F61" s="20">
        <v>1</v>
      </c>
      <c r="G61" s="20">
        <v>8</v>
      </c>
      <c r="H61" s="20">
        <v>5</v>
      </c>
      <c r="I61" s="20">
        <v>301</v>
      </c>
      <c r="J61" s="20">
        <v>14</v>
      </c>
      <c r="K61" s="20">
        <v>1</v>
      </c>
      <c r="L61" s="20">
        <v>2</v>
      </c>
      <c r="M61" s="20">
        <v>9</v>
      </c>
      <c r="N61" s="20">
        <v>0</v>
      </c>
      <c r="O61" s="20">
        <v>3331</v>
      </c>
      <c r="P61" s="20">
        <v>1</v>
      </c>
      <c r="Q61" s="20">
        <v>1</v>
      </c>
      <c r="R61" s="20">
        <v>0</v>
      </c>
      <c r="S61" s="20"/>
      <c r="T61" s="30" t="s">
        <v>32</v>
      </c>
      <c r="U61" s="22">
        <v>13093961</v>
      </c>
      <c r="V61" s="22">
        <v>13093961</v>
      </c>
      <c r="W61" s="22">
        <v>0</v>
      </c>
      <c r="X61" s="31">
        <v>0</v>
      </c>
      <c r="Y61" s="31">
        <v>497640</v>
      </c>
      <c r="Z61" s="22">
        <v>0</v>
      </c>
      <c r="AA61" s="31">
        <v>0</v>
      </c>
      <c r="AB61" s="32">
        <v>0</v>
      </c>
    </row>
    <row r="62" spans="1:28" x14ac:dyDescent="0.25">
      <c r="A62" s="33" t="s">
        <v>185</v>
      </c>
      <c r="B62" s="30" t="s">
        <v>76</v>
      </c>
      <c r="C62" s="30" t="s">
        <v>70</v>
      </c>
      <c r="D62" s="30" t="s">
        <v>186</v>
      </c>
      <c r="E62" s="20" t="s">
        <v>72</v>
      </c>
      <c r="F62" s="20">
        <v>1</v>
      </c>
      <c r="G62" s="20">
        <v>8</v>
      </c>
      <c r="H62" s="20">
        <v>5</v>
      </c>
      <c r="I62" s="20">
        <v>301</v>
      </c>
      <c r="J62" s="20">
        <v>14</v>
      </c>
      <c r="K62" s="20">
        <v>1</v>
      </c>
      <c r="L62" s="20">
        <v>2</v>
      </c>
      <c r="M62" s="20">
        <v>9</v>
      </c>
      <c r="N62" s="20">
        <v>0</v>
      </c>
      <c r="O62" s="20">
        <v>3361</v>
      </c>
      <c r="P62" s="20">
        <v>1</v>
      </c>
      <c r="Q62" s="20">
        <v>1</v>
      </c>
      <c r="R62" s="20">
        <v>0</v>
      </c>
      <c r="S62" s="20"/>
      <c r="T62" s="30" t="s">
        <v>32</v>
      </c>
      <c r="U62" s="22">
        <v>9820471</v>
      </c>
      <c r="V62" s="22">
        <v>6506471</v>
      </c>
      <c r="W62" s="22">
        <v>0</v>
      </c>
      <c r="X62" s="31">
        <v>0</v>
      </c>
      <c r="Y62" s="31">
        <v>0</v>
      </c>
      <c r="Z62" s="22">
        <v>0</v>
      </c>
      <c r="AA62" s="31">
        <v>0</v>
      </c>
      <c r="AB62" s="32">
        <v>0</v>
      </c>
    </row>
    <row r="63" spans="1:28" x14ac:dyDescent="0.25">
      <c r="A63" s="33" t="s">
        <v>187</v>
      </c>
      <c r="B63" s="30" t="s">
        <v>76</v>
      </c>
      <c r="C63" s="30" t="s">
        <v>70</v>
      </c>
      <c r="D63" s="30" t="s">
        <v>188</v>
      </c>
      <c r="E63" s="20" t="s">
        <v>72</v>
      </c>
      <c r="F63" s="20">
        <v>1</v>
      </c>
      <c r="G63" s="20">
        <v>8</v>
      </c>
      <c r="H63" s="20">
        <v>5</v>
      </c>
      <c r="I63" s="20">
        <v>301</v>
      </c>
      <c r="J63" s="20">
        <v>14</v>
      </c>
      <c r="K63" s="20">
        <v>1</v>
      </c>
      <c r="L63" s="20">
        <v>2</v>
      </c>
      <c r="M63" s="20">
        <v>9</v>
      </c>
      <c r="N63" s="20">
        <v>0</v>
      </c>
      <c r="O63" s="20">
        <v>3362</v>
      </c>
      <c r="P63" s="20">
        <v>1</v>
      </c>
      <c r="Q63" s="20">
        <v>1</v>
      </c>
      <c r="R63" s="20">
        <v>0</v>
      </c>
      <c r="S63" s="20"/>
      <c r="T63" s="30" t="s">
        <v>32</v>
      </c>
      <c r="U63" s="22">
        <v>49102356</v>
      </c>
      <c r="V63" s="22">
        <v>46936928</v>
      </c>
      <c r="W63" s="22">
        <v>0</v>
      </c>
      <c r="X63" s="31">
        <v>0</v>
      </c>
      <c r="Y63" s="31">
        <v>0</v>
      </c>
      <c r="Z63" s="22">
        <v>0</v>
      </c>
      <c r="AA63" s="31">
        <v>0</v>
      </c>
      <c r="AB63" s="32">
        <v>0</v>
      </c>
    </row>
    <row r="64" spans="1:28" x14ac:dyDescent="0.25">
      <c r="A64" s="33" t="s">
        <v>189</v>
      </c>
      <c r="B64" s="30" t="s">
        <v>76</v>
      </c>
      <c r="C64" s="30" t="s">
        <v>70</v>
      </c>
      <c r="D64" s="30" t="s">
        <v>190</v>
      </c>
      <c r="E64" s="20" t="s">
        <v>72</v>
      </c>
      <c r="F64" s="20">
        <v>1</v>
      </c>
      <c r="G64" s="20">
        <v>8</v>
      </c>
      <c r="H64" s="20">
        <v>5</v>
      </c>
      <c r="I64" s="20">
        <v>301</v>
      </c>
      <c r="J64" s="20">
        <v>14</v>
      </c>
      <c r="K64" s="20">
        <v>1</v>
      </c>
      <c r="L64" s="20">
        <v>2</v>
      </c>
      <c r="M64" s="20">
        <v>9</v>
      </c>
      <c r="N64" s="20">
        <v>0</v>
      </c>
      <c r="O64" s="20">
        <v>3391</v>
      </c>
      <c r="P64" s="20">
        <v>1</v>
      </c>
      <c r="Q64" s="20">
        <v>1</v>
      </c>
      <c r="R64" s="20">
        <v>0</v>
      </c>
      <c r="S64" s="20"/>
      <c r="T64" s="30" t="s">
        <v>32</v>
      </c>
      <c r="U64" s="22">
        <v>54558173</v>
      </c>
      <c r="V64" s="22">
        <v>44158173</v>
      </c>
      <c r="W64" s="22">
        <v>0</v>
      </c>
      <c r="X64" s="31">
        <v>0</v>
      </c>
      <c r="Y64" s="31">
        <v>11600000</v>
      </c>
      <c r="Z64" s="22">
        <v>0</v>
      </c>
      <c r="AA64" s="31">
        <v>0</v>
      </c>
      <c r="AB64" s="32">
        <v>0</v>
      </c>
    </row>
    <row r="65" spans="1:28" x14ac:dyDescent="0.25">
      <c r="A65" s="33" t="s">
        <v>191</v>
      </c>
      <c r="B65" s="30" t="s">
        <v>76</v>
      </c>
      <c r="C65" s="30" t="s">
        <v>70</v>
      </c>
      <c r="D65" s="30" t="s">
        <v>192</v>
      </c>
      <c r="E65" s="20" t="s">
        <v>72</v>
      </c>
      <c r="F65" s="20">
        <v>1</v>
      </c>
      <c r="G65" s="20">
        <v>8</v>
      </c>
      <c r="H65" s="20">
        <v>5</v>
      </c>
      <c r="I65" s="20">
        <v>301</v>
      </c>
      <c r="J65" s="20">
        <v>14</v>
      </c>
      <c r="K65" s="20">
        <v>1</v>
      </c>
      <c r="L65" s="20">
        <v>2</v>
      </c>
      <c r="M65" s="20">
        <v>9</v>
      </c>
      <c r="N65" s="20">
        <v>0</v>
      </c>
      <c r="O65" s="20">
        <v>3411</v>
      </c>
      <c r="P65" s="20">
        <v>1</v>
      </c>
      <c r="Q65" s="20">
        <v>1</v>
      </c>
      <c r="R65" s="20">
        <v>0</v>
      </c>
      <c r="S65" s="20"/>
      <c r="T65" s="30" t="s">
        <v>32</v>
      </c>
      <c r="U65" s="22">
        <v>654698</v>
      </c>
      <c r="V65" s="22">
        <v>654698</v>
      </c>
      <c r="W65" s="22">
        <v>4593.6000000000004</v>
      </c>
      <c r="X65" s="31">
        <v>4593.6000000000004</v>
      </c>
      <c r="Y65" s="31">
        <v>4593.6000000000004</v>
      </c>
      <c r="Z65" s="22">
        <v>0</v>
      </c>
      <c r="AA65" s="31">
        <v>0</v>
      </c>
      <c r="AB65" s="32">
        <v>0</v>
      </c>
    </row>
    <row r="66" spans="1:28" x14ac:dyDescent="0.25">
      <c r="A66" s="33" t="s">
        <v>193</v>
      </c>
      <c r="B66" s="30" t="s">
        <v>76</v>
      </c>
      <c r="C66" s="30" t="s">
        <v>70</v>
      </c>
      <c r="D66" s="30" t="s">
        <v>194</v>
      </c>
      <c r="E66" s="20" t="s">
        <v>72</v>
      </c>
      <c r="F66" s="20">
        <v>1</v>
      </c>
      <c r="G66" s="20">
        <v>8</v>
      </c>
      <c r="H66" s="20">
        <v>5</v>
      </c>
      <c r="I66" s="20">
        <v>301</v>
      </c>
      <c r="J66" s="20">
        <v>14</v>
      </c>
      <c r="K66" s="20">
        <v>1</v>
      </c>
      <c r="L66" s="20">
        <v>2</v>
      </c>
      <c r="M66" s="20">
        <v>9</v>
      </c>
      <c r="N66" s="20">
        <v>0</v>
      </c>
      <c r="O66" s="20">
        <v>3431</v>
      </c>
      <c r="P66" s="20">
        <v>1</v>
      </c>
      <c r="Q66" s="20">
        <v>1</v>
      </c>
      <c r="R66" s="20">
        <v>0</v>
      </c>
      <c r="S66" s="20"/>
      <c r="T66" s="30" t="s">
        <v>32</v>
      </c>
      <c r="U66" s="22">
        <v>38703698</v>
      </c>
      <c r="V66" s="22">
        <v>38703698</v>
      </c>
      <c r="W66" s="22">
        <v>0</v>
      </c>
      <c r="X66" s="31">
        <v>0</v>
      </c>
      <c r="Y66" s="31">
        <v>20128535</v>
      </c>
      <c r="Z66" s="22">
        <v>0</v>
      </c>
      <c r="AA66" s="31">
        <v>0</v>
      </c>
      <c r="AB66" s="32">
        <v>0</v>
      </c>
    </row>
    <row r="67" spans="1:28" x14ac:dyDescent="0.25">
      <c r="A67" s="33" t="s">
        <v>195</v>
      </c>
      <c r="B67" s="30" t="s">
        <v>76</v>
      </c>
      <c r="C67" s="30" t="s">
        <v>70</v>
      </c>
      <c r="D67" s="30" t="s">
        <v>196</v>
      </c>
      <c r="E67" s="20" t="s">
        <v>72</v>
      </c>
      <c r="F67" s="20">
        <v>1</v>
      </c>
      <c r="G67" s="20">
        <v>8</v>
      </c>
      <c r="H67" s="20">
        <v>5</v>
      </c>
      <c r="I67" s="20">
        <v>301</v>
      </c>
      <c r="J67" s="20">
        <v>14</v>
      </c>
      <c r="K67" s="20">
        <v>1</v>
      </c>
      <c r="L67" s="20">
        <v>2</v>
      </c>
      <c r="M67" s="20">
        <v>9</v>
      </c>
      <c r="N67" s="20">
        <v>0</v>
      </c>
      <c r="O67" s="20">
        <v>3432</v>
      </c>
      <c r="P67" s="20">
        <v>1</v>
      </c>
      <c r="Q67" s="20">
        <v>1</v>
      </c>
      <c r="R67" s="20">
        <v>0</v>
      </c>
      <c r="S67" s="20"/>
      <c r="T67" s="30" t="s">
        <v>32</v>
      </c>
      <c r="U67" s="22">
        <v>3200000</v>
      </c>
      <c r="V67" s="22">
        <v>3200000</v>
      </c>
      <c r="W67" s="22">
        <v>0</v>
      </c>
      <c r="X67" s="31">
        <v>0</v>
      </c>
      <c r="Y67" s="31">
        <v>1068476.8400000001</v>
      </c>
      <c r="Z67" s="22">
        <v>0</v>
      </c>
      <c r="AA67" s="31">
        <v>0</v>
      </c>
      <c r="AB67" s="32">
        <v>0</v>
      </c>
    </row>
    <row r="68" spans="1:28" x14ac:dyDescent="0.25">
      <c r="A68" s="33" t="s">
        <v>197</v>
      </c>
      <c r="B68" s="30" t="s">
        <v>76</v>
      </c>
      <c r="C68" s="30" t="s">
        <v>70</v>
      </c>
      <c r="D68" s="30" t="s">
        <v>198</v>
      </c>
      <c r="E68" s="20" t="s">
        <v>72</v>
      </c>
      <c r="F68" s="20">
        <v>1</v>
      </c>
      <c r="G68" s="20">
        <v>8</v>
      </c>
      <c r="H68" s="20">
        <v>5</v>
      </c>
      <c r="I68" s="20">
        <v>301</v>
      </c>
      <c r="J68" s="20">
        <v>14</v>
      </c>
      <c r="K68" s="20">
        <v>1</v>
      </c>
      <c r="L68" s="20">
        <v>2</v>
      </c>
      <c r="M68" s="20">
        <v>9</v>
      </c>
      <c r="N68" s="20">
        <v>0</v>
      </c>
      <c r="O68" s="20">
        <v>3471</v>
      </c>
      <c r="P68" s="20">
        <v>1</v>
      </c>
      <c r="Q68" s="20">
        <v>1</v>
      </c>
      <c r="R68" s="20">
        <v>0</v>
      </c>
      <c r="S68" s="20"/>
      <c r="T68" s="30" t="s">
        <v>32</v>
      </c>
      <c r="U68" s="22">
        <v>5455817</v>
      </c>
      <c r="V68" s="22">
        <v>5455817</v>
      </c>
      <c r="W68" s="22">
        <v>0</v>
      </c>
      <c r="X68" s="31">
        <v>0</v>
      </c>
      <c r="Y68" s="31">
        <v>46800</v>
      </c>
      <c r="Z68" s="22">
        <v>0</v>
      </c>
      <c r="AA68" s="31">
        <v>0</v>
      </c>
      <c r="AB68" s="32">
        <v>0</v>
      </c>
    </row>
    <row r="69" spans="1:28" x14ac:dyDescent="0.25">
      <c r="A69" s="33" t="s">
        <v>199</v>
      </c>
      <c r="B69" s="30" t="s">
        <v>76</v>
      </c>
      <c r="C69" s="30" t="s">
        <v>70</v>
      </c>
      <c r="D69" s="30" t="s">
        <v>200</v>
      </c>
      <c r="E69" s="20" t="s">
        <v>72</v>
      </c>
      <c r="F69" s="20">
        <v>1</v>
      </c>
      <c r="G69" s="20">
        <v>8</v>
      </c>
      <c r="H69" s="20">
        <v>5</v>
      </c>
      <c r="I69" s="20">
        <v>301</v>
      </c>
      <c r="J69" s="20">
        <v>14</v>
      </c>
      <c r="K69" s="20">
        <v>1</v>
      </c>
      <c r="L69" s="20">
        <v>2</v>
      </c>
      <c r="M69" s="20">
        <v>9</v>
      </c>
      <c r="N69" s="20">
        <v>0</v>
      </c>
      <c r="O69" s="20">
        <v>3511</v>
      </c>
      <c r="P69" s="20">
        <v>1</v>
      </c>
      <c r="Q69" s="20">
        <v>1</v>
      </c>
      <c r="R69" s="20">
        <v>0</v>
      </c>
      <c r="S69" s="20"/>
      <c r="T69" s="30" t="s">
        <v>32</v>
      </c>
      <c r="U69" s="22">
        <v>6838703</v>
      </c>
      <c r="V69" s="22">
        <v>6838703</v>
      </c>
      <c r="W69" s="22">
        <v>0</v>
      </c>
      <c r="X69" s="31">
        <v>0</v>
      </c>
      <c r="Y69" s="31">
        <v>1200000</v>
      </c>
      <c r="Z69" s="22">
        <v>0</v>
      </c>
      <c r="AA69" s="31">
        <v>0</v>
      </c>
      <c r="AB69" s="32">
        <v>0</v>
      </c>
    </row>
    <row r="70" spans="1:28" x14ac:dyDescent="0.25">
      <c r="A70" s="33" t="s">
        <v>201</v>
      </c>
      <c r="B70" s="30" t="s">
        <v>76</v>
      </c>
      <c r="C70" s="30" t="s">
        <v>70</v>
      </c>
      <c r="D70" s="30" t="s">
        <v>202</v>
      </c>
      <c r="E70" s="20" t="s">
        <v>72</v>
      </c>
      <c r="F70" s="20">
        <v>1</v>
      </c>
      <c r="G70" s="20">
        <v>8</v>
      </c>
      <c r="H70" s="20">
        <v>5</v>
      </c>
      <c r="I70" s="20">
        <v>301</v>
      </c>
      <c r="J70" s="20">
        <v>14</v>
      </c>
      <c r="K70" s="20">
        <v>1</v>
      </c>
      <c r="L70" s="20">
        <v>2</v>
      </c>
      <c r="M70" s="20">
        <v>9</v>
      </c>
      <c r="N70" s="20">
        <v>0</v>
      </c>
      <c r="O70" s="20">
        <v>3521</v>
      </c>
      <c r="P70" s="20">
        <v>1</v>
      </c>
      <c r="Q70" s="20">
        <v>1</v>
      </c>
      <c r="R70" s="20">
        <v>0</v>
      </c>
      <c r="S70" s="20"/>
      <c r="T70" s="30" t="s">
        <v>32</v>
      </c>
      <c r="U70" s="22">
        <v>1091163</v>
      </c>
      <c r="V70" s="22">
        <v>1091163</v>
      </c>
      <c r="W70" s="22">
        <v>0</v>
      </c>
      <c r="X70" s="31">
        <v>0</v>
      </c>
      <c r="Y70" s="31">
        <v>0</v>
      </c>
      <c r="Z70" s="22">
        <v>0</v>
      </c>
      <c r="AA70" s="31">
        <v>0</v>
      </c>
      <c r="AB70" s="32">
        <v>0</v>
      </c>
    </row>
    <row r="71" spans="1:28" x14ac:dyDescent="0.25">
      <c r="A71" s="33" t="s">
        <v>203</v>
      </c>
      <c r="B71" s="30" t="s">
        <v>76</v>
      </c>
      <c r="C71" s="30" t="s">
        <v>70</v>
      </c>
      <c r="D71" s="30" t="s">
        <v>204</v>
      </c>
      <c r="E71" s="20" t="s">
        <v>72</v>
      </c>
      <c r="F71" s="20">
        <v>1</v>
      </c>
      <c r="G71" s="20">
        <v>8</v>
      </c>
      <c r="H71" s="20">
        <v>5</v>
      </c>
      <c r="I71" s="20">
        <v>301</v>
      </c>
      <c r="J71" s="20">
        <v>14</v>
      </c>
      <c r="K71" s="20">
        <v>1</v>
      </c>
      <c r="L71" s="20">
        <v>2</v>
      </c>
      <c r="M71" s="20">
        <v>9</v>
      </c>
      <c r="N71" s="20">
        <v>0</v>
      </c>
      <c r="O71" s="20">
        <v>3531</v>
      </c>
      <c r="P71" s="20">
        <v>1</v>
      </c>
      <c r="Q71" s="20">
        <v>1</v>
      </c>
      <c r="R71" s="20">
        <v>0</v>
      </c>
      <c r="S71" s="20"/>
      <c r="T71" s="30" t="s">
        <v>32</v>
      </c>
      <c r="U71" s="22">
        <v>1369516</v>
      </c>
      <c r="V71" s="22">
        <v>1369516</v>
      </c>
      <c r="W71" s="22">
        <v>0</v>
      </c>
      <c r="X71" s="31">
        <v>0</v>
      </c>
      <c r="Y71" s="31">
        <v>0</v>
      </c>
      <c r="Z71" s="22">
        <v>0</v>
      </c>
      <c r="AA71" s="31">
        <v>0</v>
      </c>
      <c r="AB71" s="32">
        <v>0</v>
      </c>
    </row>
    <row r="72" spans="1:28" x14ac:dyDescent="0.25">
      <c r="A72" s="33" t="s">
        <v>205</v>
      </c>
      <c r="B72" s="30" t="s">
        <v>76</v>
      </c>
      <c r="C72" s="30" t="s">
        <v>70</v>
      </c>
      <c r="D72" s="30" t="s">
        <v>206</v>
      </c>
      <c r="E72" s="20" t="s">
        <v>72</v>
      </c>
      <c r="F72" s="20">
        <v>1</v>
      </c>
      <c r="G72" s="20">
        <v>8</v>
      </c>
      <c r="H72" s="20">
        <v>5</v>
      </c>
      <c r="I72" s="20">
        <v>301</v>
      </c>
      <c r="J72" s="20">
        <v>14</v>
      </c>
      <c r="K72" s="20">
        <v>1</v>
      </c>
      <c r="L72" s="20">
        <v>2</v>
      </c>
      <c r="M72" s="20">
        <v>9</v>
      </c>
      <c r="N72" s="20">
        <v>0</v>
      </c>
      <c r="O72" s="20">
        <v>3541</v>
      </c>
      <c r="P72" s="20">
        <v>1</v>
      </c>
      <c r="Q72" s="20">
        <v>1</v>
      </c>
      <c r="R72" s="20">
        <v>0</v>
      </c>
      <c r="S72" s="20"/>
      <c r="T72" s="30" t="s">
        <v>32</v>
      </c>
      <c r="U72" s="22">
        <v>1092561</v>
      </c>
      <c r="V72" s="22">
        <v>1092561</v>
      </c>
      <c r="W72" s="22">
        <v>0</v>
      </c>
      <c r="X72" s="31">
        <v>0</v>
      </c>
      <c r="Y72" s="31">
        <v>0</v>
      </c>
      <c r="Z72" s="22">
        <v>0</v>
      </c>
      <c r="AA72" s="31">
        <v>0</v>
      </c>
      <c r="AB72" s="32">
        <v>0</v>
      </c>
    </row>
    <row r="73" spans="1:28" x14ac:dyDescent="0.25">
      <c r="A73" s="33" t="s">
        <v>207</v>
      </c>
      <c r="B73" s="30" t="s">
        <v>76</v>
      </c>
      <c r="C73" s="30" t="s">
        <v>70</v>
      </c>
      <c r="D73" s="30" t="s">
        <v>208</v>
      </c>
      <c r="E73" s="20" t="s">
        <v>72</v>
      </c>
      <c r="F73" s="20">
        <v>1</v>
      </c>
      <c r="G73" s="20">
        <v>8</v>
      </c>
      <c r="H73" s="20">
        <v>5</v>
      </c>
      <c r="I73" s="20">
        <v>301</v>
      </c>
      <c r="J73" s="20">
        <v>14</v>
      </c>
      <c r="K73" s="20">
        <v>1</v>
      </c>
      <c r="L73" s="20">
        <v>2</v>
      </c>
      <c r="M73" s="20">
        <v>9</v>
      </c>
      <c r="N73" s="20">
        <v>0</v>
      </c>
      <c r="O73" s="20">
        <v>3552</v>
      </c>
      <c r="P73" s="20">
        <v>1</v>
      </c>
      <c r="Q73" s="20">
        <v>1</v>
      </c>
      <c r="R73" s="20">
        <v>0</v>
      </c>
      <c r="S73" s="20"/>
      <c r="T73" s="30" t="s">
        <v>32</v>
      </c>
      <c r="U73" s="22">
        <v>1636745</v>
      </c>
      <c r="V73" s="22">
        <v>1636745</v>
      </c>
      <c r="W73" s="22">
        <v>46284</v>
      </c>
      <c r="X73" s="31">
        <v>46284</v>
      </c>
      <c r="Y73" s="31">
        <v>46284</v>
      </c>
      <c r="Z73" s="22">
        <v>46284</v>
      </c>
      <c r="AA73" s="31">
        <v>46284</v>
      </c>
      <c r="AB73" s="32">
        <v>0</v>
      </c>
    </row>
    <row r="74" spans="1:28" x14ac:dyDescent="0.25">
      <c r="A74" s="33" t="s">
        <v>209</v>
      </c>
      <c r="B74" s="30" t="s">
        <v>76</v>
      </c>
      <c r="C74" s="30" t="s">
        <v>70</v>
      </c>
      <c r="D74" s="30" t="s">
        <v>210</v>
      </c>
      <c r="E74" s="20" t="s">
        <v>72</v>
      </c>
      <c r="F74" s="20">
        <v>1</v>
      </c>
      <c r="G74" s="20">
        <v>8</v>
      </c>
      <c r="H74" s="20">
        <v>5</v>
      </c>
      <c r="I74" s="20">
        <v>301</v>
      </c>
      <c r="J74" s="20">
        <v>14</v>
      </c>
      <c r="K74" s="20">
        <v>1</v>
      </c>
      <c r="L74" s="20">
        <v>2</v>
      </c>
      <c r="M74" s="20">
        <v>9</v>
      </c>
      <c r="N74" s="20">
        <v>0</v>
      </c>
      <c r="O74" s="20">
        <v>3553</v>
      </c>
      <c r="P74" s="20">
        <v>1</v>
      </c>
      <c r="Q74" s="20">
        <v>1</v>
      </c>
      <c r="R74" s="20">
        <v>0</v>
      </c>
      <c r="S74" s="20"/>
      <c r="T74" s="30" t="s">
        <v>32</v>
      </c>
      <c r="U74" s="22">
        <v>789182</v>
      </c>
      <c r="V74" s="22">
        <v>789182</v>
      </c>
      <c r="W74" s="22">
        <v>0</v>
      </c>
      <c r="X74" s="31">
        <v>0</v>
      </c>
      <c r="Y74" s="31">
        <v>0</v>
      </c>
      <c r="Z74" s="22">
        <v>0</v>
      </c>
      <c r="AA74" s="31">
        <v>0</v>
      </c>
      <c r="AB74" s="32">
        <v>0</v>
      </c>
    </row>
    <row r="75" spans="1:28" x14ac:dyDescent="0.25">
      <c r="A75" s="33" t="s">
        <v>211</v>
      </c>
      <c r="B75" s="30" t="s">
        <v>76</v>
      </c>
      <c r="C75" s="30" t="s">
        <v>70</v>
      </c>
      <c r="D75" s="30" t="s">
        <v>74</v>
      </c>
      <c r="E75" s="20" t="s">
        <v>72</v>
      </c>
      <c r="F75" s="20">
        <v>1</v>
      </c>
      <c r="G75" s="20">
        <v>8</v>
      </c>
      <c r="H75" s="20">
        <v>5</v>
      </c>
      <c r="I75" s="20">
        <v>301</v>
      </c>
      <c r="J75" s="20">
        <v>14</v>
      </c>
      <c r="K75" s="20">
        <v>1</v>
      </c>
      <c r="L75" s="20">
        <v>2</v>
      </c>
      <c r="M75" s="20">
        <v>9</v>
      </c>
      <c r="N75" s="20">
        <v>0</v>
      </c>
      <c r="O75" s="20">
        <v>3571</v>
      </c>
      <c r="P75" s="20">
        <v>1</v>
      </c>
      <c r="Q75" s="20">
        <v>1</v>
      </c>
      <c r="R75" s="20">
        <v>0</v>
      </c>
      <c r="S75" s="20"/>
      <c r="T75" s="30" t="s">
        <v>32</v>
      </c>
      <c r="U75" s="22">
        <v>692965</v>
      </c>
      <c r="V75" s="22">
        <v>692965</v>
      </c>
      <c r="W75" s="22">
        <v>0</v>
      </c>
      <c r="X75" s="31">
        <v>0</v>
      </c>
      <c r="Y75" s="31">
        <v>0</v>
      </c>
      <c r="Z75" s="22">
        <v>0</v>
      </c>
      <c r="AA75" s="31">
        <v>0</v>
      </c>
      <c r="AB75" s="32">
        <v>0</v>
      </c>
    </row>
    <row r="76" spans="1:28" x14ac:dyDescent="0.25">
      <c r="A76" s="33" t="s">
        <v>212</v>
      </c>
      <c r="B76" s="30" t="s">
        <v>76</v>
      </c>
      <c r="C76" s="30" t="s">
        <v>70</v>
      </c>
      <c r="D76" s="30" t="s">
        <v>213</v>
      </c>
      <c r="E76" s="20" t="s">
        <v>72</v>
      </c>
      <c r="F76" s="20">
        <v>1</v>
      </c>
      <c r="G76" s="20">
        <v>8</v>
      </c>
      <c r="H76" s="20">
        <v>5</v>
      </c>
      <c r="I76" s="20">
        <v>301</v>
      </c>
      <c r="J76" s="20">
        <v>14</v>
      </c>
      <c r="K76" s="20">
        <v>1</v>
      </c>
      <c r="L76" s="20">
        <v>2</v>
      </c>
      <c r="M76" s="20">
        <v>9</v>
      </c>
      <c r="N76" s="20">
        <v>0</v>
      </c>
      <c r="O76" s="20">
        <v>3591</v>
      </c>
      <c r="P76" s="20">
        <v>1</v>
      </c>
      <c r="Q76" s="20">
        <v>1</v>
      </c>
      <c r="R76" s="20">
        <v>0</v>
      </c>
      <c r="S76" s="20"/>
      <c r="T76" s="30" t="s">
        <v>32</v>
      </c>
      <c r="U76" s="22">
        <v>14239683</v>
      </c>
      <c r="V76" s="22">
        <v>14239683</v>
      </c>
      <c r="W76" s="22">
        <v>0</v>
      </c>
      <c r="X76" s="31">
        <v>0</v>
      </c>
      <c r="Y76" s="31">
        <v>6750000</v>
      </c>
      <c r="Z76" s="22">
        <v>0</v>
      </c>
      <c r="AA76" s="31">
        <v>0</v>
      </c>
      <c r="AB76" s="32">
        <v>0</v>
      </c>
    </row>
    <row r="77" spans="1:28" x14ac:dyDescent="0.25">
      <c r="A77" s="33" t="s">
        <v>214</v>
      </c>
      <c r="B77" s="30" t="s">
        <v>76</v>
      </c>
      <c r="C77" s="30" t="s">
        <v>70</v>
      </c>
      <c r="D77" s="30" t="s">
        <v>215</v>
      </c>
      <c r="E77" s="20" t="s">
        <v>72</v>
      </c>
      <c r="F77" s="20">
        <v>1</v>
      </c>
      <c r="G77" s="20">
        <v>8</v>
      </c>
      <c r="H77" s="20">
        <v>5</v>
      </c>
      <c r="I77" s="20">
        <v>301</v>
      </c>
      <c r="J77" s="20">
        <v>14</v>
      </c>
      <c r="K77" s="20">
        <v>1</v>
      </c>
      <c r="L77" s="20">
        <v>2</v>
      </c>
      <c r="M77" s="20">
        <v>9</v>
      </c>
      <c r="N77" s="20">
        <v>0</v>
      </c>
      <c r="O77" s="20">
        <v>3712</v>
      </c>
      <c r="P77" s="20">
        <v>1</v>
      </c>
      <c r="Q77" s="20">
        <v>1</v>
      </c>
      <c r="R77" s="20">
        <v>0</v>
      </c>
      <c r="S77" s="20"/>
      <c r="T77" s="30" t="s">
        <v>32</v>
      </c>
      <c r="U77" s="22">
        <v>0</v>
      </c>
      <c r="V77" s="22">
        <v>160000</v>
      </c>
      <c r="W77" s="22">
        <v>148590</v>
      </c>
      <c r="X77" s="31">
        <v>148590</v>
      </c>
      <c r="Y77" s="31">
        <v>148590</v>
      </c>
      <c r="Z77" s="22">
        <v>148590</v>
      </c>
      <c r="AA77" s="31">
        <v>148590</v>
      </c>
      <c r="AB77" s="32">
        <v>0</v>
      </c>
    </row>
    <row r="78" spans="1:28" x14ac:dyDescent="0.25">
      <c r="A78" s="33" t="s">
        <v>216</v>
      </c>
      <c r="B78" s="30" t="s">
        <v>76</v>
      </c>
      <c r="C78" s="30" t="s">
        <v>70</v>
      </c>
      <c r="D78" s="30" t="s">
        <v>217</v>
      </c>
      <c r="E78" s="20" t="s">
        <v>72</v>
      </c>
      <c r="F78" s="20">
        <v>1</v>
      </c>
      <c r="G78" s="20">
        <v>8</v>
      </c>
      <c r="H78" s="20">
        <v>5</v>
      </c>
      <c r="I78" s="20">
        <v>301</v>
      </c>
      <c r="J78" s="20">
        <v>14</v>
      </c>
      <c r="K78" s="20">
        <v>1</v>
      </c>
      <c r="L78" s="20">
        <v>2</v>
      </c>
      <c r="M78" s="20">
        <v>9</v>
      </c>
      <c r="N78" s="20">
        <v>0</v>
      </c>
      <c r="O78" s="20">
        <v>3761</v>
      </c>
      <c r="P78" s="20">
        <v>1</v>
      </c>
      <c r="Q78" s="20">
        <v>1</v>
      </c>
      <c r="R78" s="20">
        <v>0</v>
      </c>
      <c r="S78" s="20"/>
      <c r="T78" s="30" t="s">
        <v>32</v>
      </c>
      <c r="U78" s="22">
        <v>0</v>
      </c>
      <c r="V78" s="22">
        <v>154000</v>
      </c>
      <c r="W78" s="22">
        <v>0</v>
      </c>
      <c r="X78" s="31">
        <v>0</v>
      </c>
      <c r="Y78" s="31">
        <v>0</v>
      </c>
      <c r="Z78" s="22">
        <v>0</v>
      </c>
      <c r="AA78" s="31">
        <v>0</v>
      </c>
      <c r="AB78" s="32">
        <v>0</v>
      </c>
    </row>
    <row r="79" spans="1:28" x14ac:dyDescent="0.25">
      <c r="A79" s="33" t="s">
        <v>218</v>
      </c>
      <c r="B79" s="30" t="s">
        <v>76</v>
      </c>
      <c r="C79" s="30" t="s">
        <v>70</v>
      </c>
      <c r="D79" s="30" t="s">
        <v>219</v>
      </c>
      <c r="E79" s="20" t="s">
        <v>72</v>
      </c>
      <c r="F79" s="20">
        <v>1</v>
      </c>
      <c r="G79" s="20">
        <v>8</v>
      </c>
      <c r="H79" s="20">
        <v>5</v>
      </c>
      <c r="I79" s="20">
        <v>301</v>
      </c>
      <c r="J79" s="20">
        <v>14</v>
      </c>
      <c r="K79" s="20">
        <v>1</v>
      </c>
      <c r="L79" s="20">
        <v>2</v>
      </c>
      <c r="M79" s="20">
        <v>9</v>
      </c>
      <c r="N79" s="20">
        <v>0</v>
      </c>
      <c r="O79" s="20">
        <v>3791</v>
      </c>
      <c r="P79" s="20">
        <v>1</v>
      </c>
      <c r="Q79" s="20">
        <v>1</v>
      </c>
      <c r="R79" s="20">
        <v>0</v>
      </c>
      <c r="S79" s="20"/>
      <c r="T79" s="30" t="s">
        <v>32</v>
      </c>
      <c r="U79" s="22">
        <v>3000000</v>
      </c>
      <c r="V79" s="22">
        <v>3000000</v>
      </c>
      <c r="W79" s="22">
        <v>0</v>
      </c>
      <c r="X79" s="31">
        <v>0</v>
      </c>
      <c r="Y79" s="31">
        <v>0</v>
      </c>
      <c r="Z79" s="22">
        <v>0</v>
      </c>
      <c r="AA79" s="31">
        <v>0</v>
      </c>
      <c r="AB79" s="32">
        <v>0</v>
      </c>
    </row>
    <row r="80" spans="1:28" x14ac:dyDescent="0.25">
      <c r="A80" s="33" t="s">
        <v>220</v>
      </c>
      <c r="B80" s="30" t="s">
        <v>76</v>
      </c>
      <c r="C80" s="30" t="s">
        <v>70</v>
      </c>
      <c r="D80" s="30" t="s">
        <v>221</v>
      </c>
      <c r="E80" s="20" t="s">
        <v>72</v>
      </c>
      <c r="F80" s="20">
        <v>1</v>
      </c>
      <c r="G80" s="20">
        <v>8</v>
      </c>
      <c r="H80" s="20">
        <v>5</v>
      </c>
      <c r="I80" s="20">
        <v>301</v>
      </c>
      <c r="J80" s="20">
        <v>14</v>
      </c>
      <c r="K80" s="20">
        <v>1</v>
      </c>
      <c r="L80" s="20">
        <v>2</v>
      </c>
      <c r="M80" s="20">
        <v>9</v>
      </c>
      <c r="N80" s="20">
        <v>0</v>
      </c>
      <c r="O80" s="20">
        <v>3921</v>
      </c>
      <c r="P80" s="20">
        <v>1</v>
      </c>
      <c r="Q80" s="20">
        <v>1</v>
      </c>
      <c r="R80" s="20">
        <v>0</v>
      </c>
      <c r="S80" s="20"/>
      <c r="T80" s="30" t="s">
        <v>32</v>
      </c>
      <c r="U80" s="22">
        <v>8921506</v>
      </c>
      <c r="V80" s="22">
        <v>8264853</v>
      </c>
      <c r="W80" s="22">
        <v>1082082</v>
      </c>
      <c r="X80" s="31">
        <v>23142</v>
      </c>
      <c r="Y80" s="31">
        <v>23142</v>
      </c>
      <c r="Z80" s="22">
        <v>1082082</v>
      </c>
      <c r="AA80" s="31">
        <v>23142</v>
      </c>
      <c r="AB80" s="32">
        <v>1058940</v>
      </c>
    </row>
    <row r="81" spans="1:28" x14ac:dyDescent="0.25">
      <c r="A81" s="33" t="s">
        <v>222</v>
      </c>
      <c r="B81" s="30" t="s">
        <v>76</v>
      </c>
      <c r="C81" s="30" t="s">
        <v>70</v>
      </c>
      <c r="D81" s="30" t="s">
        <v>223</v>
      </c>
      <c r="E81" s="20" t="s">
        <v>72</v>
      </c>
      <c r="F81" s="20">
        <v>1</v>
      </c>
      <c r="G81" s="20">
        <v>8</v>
      </c>
      <c r="H81" s="20">
        <v>5</v>
      </c>
      <c r="I81" s="20">
        <v>301</v>
      </c>
      <c r="J81" s="20">
        <v>14</v>
      </c>
      <c r="K81" s="20">
        <v>1</v>
      </c>
      <c r="L81" s="20">
        <v>2</v>
      </c>
      <c r="M81" s="20">
        <v>9</v>
      </c>
      <c r="N81" s="20">
        <v>0</v>
      </c>
      <c r="O81" s="20">
        <v>3941</v>
      </c>
      <c r="P81" s="20">
        <v>1</v>
      </c>
      <c r="Q81" s="20">
        <v>1</v>
      </c>
      <c r="R81" s="20">
        <v>0</v>
      </c>
      <c r="S81" s="20"/>
      <c r="T81" s="30" t="s">
        <v>32</v>
      </c>
      <c r="U81" s="22">
        <v>2182326</v>
      </c>
      <c r="V81" s="22">
        <v>2182326</v>
      </c>
      <c r="W81" s="22">
        <v>0</v>
      </c>
      <c r="X81" s="31">
        <v>0</v>
      </c>
      <c r="Y81" s="31">
        <v>0</v>
      </c>
      <c r="Z81" s="22">
        <v>0</v>
      </c>
      <c r="AA81" s="31">
        <v>0</v>
      </c>
      <c r="AB81" s="32">
        <v>0</v>
      </c>
    </row>
    <row r="82" spans="1:28" x14ac:dyDescent="0.25">
      <c r="A82" s="33" t="s">
        <v>224</v>
      </c>
      <c r="B82" s="30" t="s">
        <v>76</v>
      </c>
      <c r="C82" s="30" t="s">
        <v>70</v>
      </c>
      <c r="D82" s="30" t="s">
        <v>225</v>
      </c>
      <c r="E82" s="20" t="s">
        <v>72</v>
      </c>
      <c r="F82" s="20">
        <v>1</v>
      </c>
      <c r="G82" s="20">
        <v>8</v>
      </c>
      <c r="H82" s="20">
        <v>5</v>
      </c>
      <c r="I82" s="20">
        <v>301</v>
      </c>
      <c r="J82" s="20">
        <v>14</v>
      </c>
      <c r="K82" s="20">
        <v>1</v>
      </c>
      <c r="L82" s="20">
        <v>2</v>
      </c>
      <c r="M82" s="20">
        <v>9</v>
      </c>
      <c r="N82" s="20">
        <v>0</v>
      </c>
      <c r="O82" s="20">
        <v>3981</v>
      </c>
      <c r="P82" s="20">
        <v>1</v>
      </c>
      <c r="Q82" s="20">
        <v>1</v>
      </c>
      <c r="R82" s="20">
        <v>0</v>
      </c>
      <c r="S82" s="20"/>
      <c r="T82" s="30" t="s">
        <v>32</v>
      </c>
      <c r="U82" s="22">
        <v>42840349</v>
      </c>
      <c r="V82" s="22">
        <v>42840349</v>
      </c>
      <c r="W82" s="22">
        <v>11672175.550000001</v>
      </c>
      <c r="X82" s="31">
        <v>11672175.550000001</v>
      </c>
      <c r="Y82" s="31">
        <v>42840349</v>
      </c>
      <c r="Z82" s="22">
        <v>4175114.55</v>
      </c>
      <c r="AA82" s="31">
        <v>4175114.55</v>
      </c>
      <c r="AB82" s="32">
        <v>0</v>
      </c>
    </row>
    <row r="83" spans="1:28" x14ac:dyDescent="0.25">
      <c r="A83" s="33" t="s">
        <v>226</v>
      </c>
      <c r="B83" s="30" t="s">
        <v>76</v>
      </c>
      <c r="C83" s="30" t="s">
        <v>70</v>
      </c>
      <c r="D83" s="30" t="s">
        <v>227</v>
      </c>
      <c r="E83" s="20" t="s">
        <v>72</v>
      </c>
      <c r="F83" s="20">
        <v>1</v>
      </c>
      <c r="G83" s="20">
        <v>8</v>
      </c>
      <c r="H83" s="20">
        <v>5</v>
      </c>
      <c r="I83" s="20">
        <v>301</v>
      </c>
      <c r="J83" s="20">
        <v>14</v>
      </c>
      <c r="K83" s="20">
        <v>1</v>
      </c>
      <c r="L83" s="20">
        <v>2</v>
      </c>
      <c r="M83" s="20">
        <v>9</v>
      </c>
      <c r="N83" s="20">
        <v>0</v>
      </c>
      <c r="O83" s="20">
        <v>3982</v>
      </c>
      <c r="P83" s="20">
        <v>1</v>
      </c>
      <c r="Q83" s="20">
        <v>1</v>
      </c>
      <c r="R83" s="20">
        <v>0</v>
      </c>
      <c r="S83" s="20"/>
      <c r="T83" s="30" t="s">
        <v>32</v>
      </c>
      <c r="U83" s="22">
        <v>22007429</v>
      </c>
      <c r="V83" s="22">
        <v>22007429</v>
      </c>
      <c r="W83" s="22">
        <v>2602399.04</v>
      </c>
      <c r="X83" s="31">
        <v>2602399.04</v>
      </c>
      <c r="Y83" s="31">
        <v>22007429</v>
      </c>
      <c r="Z83" s="22">
        <v>751462.65</v>
      </c>
      <c r="AA83" s="31">
        <v>751462.65</v>
      </c>
      <c r="AB83" s="32">
        <v>0</v>
      </c>
    </row>
    <row r="84" spans="1:28" x14ac:dyDescent="0.25">
      <c r="A84" s="33" t="s">
        <v>228</v>
      </c>
      <c r="B84" s="30" t="s">
        <v>76</v>
      </c>
      <c r="C84" s="30" t="s">
        <v>229</v>
      </c>
      <c r="D84" s="30" t="s">
        <v>88</v>
      </c>
      <c r="E84" s="20" t="s">
        <v>79</v>
      </c>
      <c r="F84" s="20">
        <v>1</v>
      </c>
      <c r="G84" s="20">
        <v>8</v>
      </c>
      <c r="H84" s="20">
        <v>5</v>
      </c>
      <c r="I84" s="20">
        <v>301</v>
      </c>
      <c r="J84" s="20">
        <v>15</v>
      </c>
      <c r="K84" s="20" t="s">
        <v>230</v>
      </c>
      <c r="L84" s="20">
        <v>1</v>
      </c>
      <c r="M84" s="20">
        <v>9</v>
      </c>
      <c r="N84" s="20">
        <v>0</v>
      </c>
      <c r="O84" s="20">
        <v>1131</v>
      </c>
      <c r="P84" s="20">
        <v>1</v>
      </c>
      <c r="Q84" s="20">
        <v>1</v>
      </c>
      <c r="R84" s="20">
        <v>0</v>
      </c>
      <c r="S84" s="20"/>
      <c r="T84" s="30" t="s">
        <v>27</v>
      </c>
      <c r="U84" s="22">
        <v>56710294</v>
      </c>
      <c r="V84" s="22">
        <v>56710294</v>
      </c>
      <c r="W84" s="22">
        <v>14744676</v>
      </c>
      <c r="X84" s="31">
        <v>14744676</v>
      </c>
      <c r="Y84" s="31">
        <v>14744676</v>
      </c>
      <c r="Z84" s="22">
        <v>4820375</v>
      </c>
      <c r="AA84" s="31">
        <v>4820375</v>
      </c>
      <c r="AB84" s="32">
        <v>0</v>
      </c>
    </row>
    <row r="85" spans="1:28" x14ac:dyDescent="0.25">
      <c r="A85" s="33" t="s">
        <v>231</v>
      </c>
      <c r="B85" s="30" t="s">
        <v>76</v>
      </c>
      <c r="C85" s="30" t="s">
        <v>229</v>
      </c>
      <c r="D85" s="30" t="s">
        <v>232</v>
      </c>
      <c r="E85" s="20" t="s">
        <v>79</v>
      </c>
      <c r="F85" s="20">
        <v>1</v>
      </c>
      <c r="G85" s="20">
        <v>8</v>
      </c>
      <c r="H85" s="20">
        <v>5</v>
      </c>
      <c r="I85" s="20">
        <v>301</v>
      </c>
      <c r="J85" s="20">
        <v>15</v>
      </c>
      <c r="K85" s="20" t="s">
        <v>230</v>
      </c>
      <c r="L85" s="20">
        <v>1</v>
      </c>
      <c r="M85" s="20">
        <v>9</v>
      </c>
      <c r="N85" s="20">
        <v>0</v>
      </c>
      <c r="O85" s="20">
        <v>1311</v>
      </c>
      <c r="P85" s="20">
        <v>1</v>
      </c>
      <c r="Q85" s="20">
        <v>1</v>
      </c>
      <c r="R85" s="20">
        <v>0</v>
      </c>
      <c r="S85" s="20"/>
      <c r="T85" s="30" t="s">
        <v>27</v>
      </c>
      <c r="U85" s="22">
        <v>3283381</v>
      </c>
      <c r="V85" s="22">
        <v>3283381</v>
      </c>
      <c r="W85" s="22">
        <v>788010</v>
      </c>
      <c r="X85" s="31">
        <v>788010</v>
      </c>
      <c r="Y85" s="31">
        <v>788010</v>
      </c>
      <c r="Z85" s="22">
        <v>262670</v>
      </c>
      <c r="AA85" s="31">
        <v>262670</v>
      </c>
      <c r="AB85" s="32">
        <v>0</v>
      </c>
    </row>
    <row r="86" spans="1:28" x14ac:dyDescent="0.25">
      <c r="A86" s="33" t="s">
        <v>233</v>
      </c>
      <c r="B86" s="30" t="s">
        <v>76</v>
      </c>
      <c r="C86" s="30" t="s">
        <v>229</v>
      </c>
      <c r="D86" s="30" t="s">
        <v>234</v>
      </c>
      <c r="E86" s="20" t="s">
        <v>79</v>
      </c>
      <c r="F86" s="20">
        <v>1</v>
      </c>
      <c r="G86" s="20">
        <v>8</v>
      </c>
      <c r="H86" s="20">
        <v>5</v>
      </c>
      <c r="I86" s="20">
        <v>301</v>
      </c>
      <c r="J86" s="20">
        <v>15</v>
      </c>
      <c r="K86" s="20" t="s">
        <v>230</v>
      </c>
      <c r="L86" s="20">
        <v>1</v>
      </c>
      <c r="M86" s="20">
        <v>9</v>
      </c>
      <c r="N86" s="20">
        <v>0</v>
      </c>
      <c r="O86" s="20">
        <v>1321</v>
      </c>
      <c r="P86" s="20">
        <v>1</v>
      </c>
      <c r="Q86" s="20">
        <v>1</v>
      </c>
      <c r="R86" s="20">
        <v>0</v>
      </c>
      <c r="S86" s="20"/>
      <c r="T86" s="30" t="s">
        <v>27</v>
      </c>
      <c r="U86" s="22">
        <v>35857554</v>
      </c>
      <c r="V86" s="22">
        <v>35857554</v>
      </c>
      <c r="W86" s="22">
        <v>9322964</v>
      </c>
      <c r="X86" s="31">
        <v>9322964</v>
      </c>
      <c r="Y86" s="31">
        <v>9322964</v>
      </c>
      <c r="Z86" s="22">
        <v>3047892</v>
      </c>
      <c r="AA86" s="31">
        <v>3047892</v>
      </c>
      <c r="AB86" s="32">
        <v>0</v>
      </c>
    </row>
    <row r="87" spans="1:28" x14ac:dyDescent="0.25">
      <c r="A87" s="33" t="s">
        <v>235</v>
      </c>
      <c r="B87" s="30" t="s">
        <v>76</v>
      </c>
      <c r="C87" s="30" t="s">
        <v>229</v>
      </c>
      <c r="D87" s="30" t="s">
        <v>236</v>
      </c>
      <c r="E87" s="20" t="s">
        <v>79</v>
      </c>
      <c r="F87" s="20">
        <v>1</v>
      </c>
      <c r="G87" s="20">
        <v>8</v>
      </c>
      <c r="H87" s="20">
        <v>5</v>
      </c>
      <c r="I87" s="20">
        <v>301</v>
      </c>
      <c r="J87" s="20">
        <v>15</v>
      </c>
      <c r="K87" s="20" t="s">
        <v>230</v>
      </c>
      <c r="L87" s="20">
        <v>1</v>
      </c>
      <c r="M87" s="20">
        <v>9</v>
      </c>
      <c r="N87" s="20">
        <v>0</v>
      </c>
      <c r="O87" s="20">
        <v>1411</v>
      </c>
      <c r="P87" s="20">
        <v>1</v>
      </c>
      <c r="Q87" s="20">
        <v>1</v>
      </c>
      <c r="R87" s="20">
        <v>1</v>
      </c>
      <c r="S87" s="20"/>
      <c r="T87" s="30" t="s">
        <v>27</v>
      </c>
      <c r="U87" s="22">
        <v>26095810</v>
      </c>
      <c r="V87" s="22">
        <v>26095810</v>
      </c>
      <c r="W87" s="22">
        <v>4954523.57</v>
      </c>
      <c r="X87" s="31">
        <v>4954523.57</v>
      </c>
      <c r="Y87" s="31">
        <v>4954523.57</v>
      </c>
      <c r="Z87" s="22">
        <v>2465726.12</v>
      </c>
      <c r="AA87" s="31">
        <v>2465726.12</v>
      </c>
      <c r="AB87" s="32">
        <v>0</v>
      </c>
    </row>
    <row r="88" spans="1:28" x14ac:dyDescent="0.25">
      <c r="A88" s="33" t="s">
        <v>237</v>
      </c>
      <c r="B88" s="30" t="s">
        <v>76</v>
      </c>
      <c r="C88" s="30" t="s">
        <v>229</v>
      </c>
      <c r="D88" s="30" t="s">
        <v>238</v>
      </c>
      <c r="E88" s="20" t="s">
        <v>79</v>
      </c>
      <c r="F88" s="20">
        <v>1</v>
      </c>
      <c r="G88" s="20">
        <v>8</v>
      </c>
      <c r="H88" s="20">
        <v>5</v>
      </c>
      <c r="I88" s="20">
        <v>301</v>
      </c>
      <c r="J88" s="20">
        <v>15</v>
      </c>
      <c r="K88" s="20" t="s">
        <v>230</v>
      </c>
      <c r="L88" s="20">
        <v>1</v>
      </c>
      <c r="M88" s="20">
        <v>9</v>
      </c>
      <c r="N88" s="20">
        <v>0</v>
      </c>
      <c r="O88" s="20">
        <v>1431</v>
      </c>
      <c r="P88" s="20">
        <v>1</v>
      </c>
      <c r="Q88" s="20">
        <v>1</v>
      </c>
      <c r="R88" s="20">
        <v>0</v>
      </c>
      <c r="S88" s="20"/>
      <c r="T88" s="30" t="s">
        <v>27</v>
      </c>
      <c r="U88" s="22">
        <v>16055055</v>
      </c>
      <c r="V88" s="22">
        <v>16055055</v>
      </c>
      <c r="W88" s="22">
        <v>3532112</v>
      </c>
      <c r="X88" s="31">
        <v>3532112</v>
      </c>
      <c r="Y88" s="31">
        <v>3532112</v>
      </c>
      <c r="Z88" s="22">
        <v>1605506</v>
      </c>
      <c r="AA88" s="31">
        <v>1605506</v>
      </c>
      <c r="AB88" s="32">
        <v>0</v>
      </c>
    </row>
    <row r="89" spans="1:28" x14ac:dyDescent="0.25">
      <c r="A89" s="33" t="s">
        <v>239</v>
      </c>
      <c r="B89" s="30" t="s">
        <v>76</v>
      </c>
      <c r="C89" s="30" t="s">
        <v>229</v>
      </c>
      <c r="D89" s="30" t="s">
        <v>240</v>
      </c>
      <c r="E89" s="20" t="s">
        <v>79</v>
      </c>
      <c r="F89" s="20">
        <v>1</v>
      </c>
      <c r="G89" s="20">
        <v>8</v>
      </c>
      <c r="H89" s="20">
        <v>5</v>
      </c>
      <c r="I89" s="20">
        <v>301</v>
      </c>
      <c r="J89" s="20">
        <v>15</v>
      </c>
      <c r="K89" s="20" t="s">
        <v>230</v>
      </c>
      <c r="L89" s="20">
        <v>1</v>
      </c>
      <c r="M89" s="20">
        <v>9</v>
      </c>
      <c r="N89" s="20">
        <v>0</v>
      </c>
      <c r="O89" s="20">
        <v>1441</v>
      </c>
      <c r="P89" s="20">
        <v>1</v>
      </c>
      <c r="Q89" s="20">
        <v>1</v>
      </c>
      <c r="R89" s="20">
        <v>0</v>
      </c>
      <c r="S89" s="20"/>
      <c r="T89" s="30" t="s">
        <v>27</v>
      </c>
      <c r="U89" s="22">
        <v>14552716</v>
      </c>
      <c r="V89" s="22">
        <v>14552716</v>
      </c>
      <c r="W89" s="22">
        <v>0</v>
      </c>
      <c r="X89" s="31">
        <v>0</v>
      </c>
      <c r="Y89" s="31">
        <v>0</v>
      </c>
      <c r="Z89" s="22">
        <v>0</v>
      </c>
      <c r="AA89" s="31">
        <v>0</v>
      </c>
      <c r="AB89" s="32">
        <v>0</v>
      </c>
    </row>
    <row r="90" spans="1:28" x14ac:dyDescent="0.25">
      <c r="A90" s="33" t="s">
        <v>241</v>
      </c>
      <c r="B90" s="30" t="s">
        <v>76</v>
      </c>
      <c r="C90" s="30" t="s">
        <v>229</v>
      </c>
      <c r="D90" s="30" t="s">
        <v>242</v>
      </c>
      <c r="E90" s="20" t="s">
        <v>79</v>
      </c>
      <c r="F90" s="20">
        <v>1</v>
      </c>
      <c r="G90" s="20">
        <v>8</v>
      </c>
      <c r="H90" s="20">
        <v>5</v>
      </c>
      <c r="I90" s="20">
        <v>301</v>
      </c>
      <c r="J90" s="20">
        <v>15</v>
      </c>
      <c r="K90" s="20" t="s">
        <v>230</v>
      </c>
      <c r="L90" s="20">
        <v>1</v>
      </c>
      <c r="M90" s="20">
        <v>9</v>
      </c>
      <c r="N90" s="20">
        <v>0</v>
      </c>
      <c r="O90" s="20">
        <v>1511</v>
      </c>
      <c r="P90" s="20">
        <v>1</v>
      </c>
      <c r="Q90" s="20">
        <v>1</v>
      </c>
      <c r="R90" s="20">
        <v>0</v>
      </c>
      <c r="S90" s="20"/>
      <c r="T90" s="30" t="s">
        <v>27</v>
      </c>
      <c r="U90" s="22">
        <v>163901737</v>
      </c>
      <c r="V90" s="22">
        <v>163901737</v>
      </c>
      <c r="W90" s="22">
        <v>44561224.059999995</v>
      </c>
      <c r="X90" s="31">
        <v>44561224.060000002</v>
      </c>
      <c r="Y90" s="31">
        <v>44561224.060000002</v>
      </c>
      <c r="Z90" s="22">
        <v>14658612.939999999</v>
      </c>
      <c r="AA90" s="31">
        <v>14658612.939999999</v>
      </c>
      <c r="AB90" s="32">
        <v>0</v>
      </c>
    </row>
    <row r="91" spans="1:28" x14ac:dyDescent="0.25">
      <c r="A91" s="33" t="s">
        <v>243</v>
      </c>
      <c r="B91" s="30" t="s">
        <v>76</v>
      </c>
      <c r="C91" s="30" t="s">
        <v>229</v>
      </c>
      <c r="D91" s="30" t="s">
        <v>244</v>
      </c>
      <c r="E91" s="20" t="s">
        <v>79</v>
      </c>
      <c r="F91" s="20">
        <v>1</v>
      </c>
      <c r="G91" s="20">
        <v>8</v>
      </c>
      <c r="H91" s="20">
        <v>5</v>
      </c>
      <c r="I91" s="20">
        <v>301</v>
      </c>
      <c r="J91" s="20">
        <v>15</v>
      </c>
      <c r="K91" s="20" t="s">
        <v>230</v>
      </c>
      <c r="L91" s="20">
        <v>1</v>
      </c>
      <c r="M91" s="20">
        <v>9</v>
      </c>
      <c r="N91" s="20">
        <v>0</v>
      </c>
      <c r="O91" s="20">
        <v>1531</v>
      </c>
      <c r="P91" s="20">
        <v>1</v>
      </c>
      <c r="Q91" s="20">
        <v>1</v>
      </c>
      <c r="R91" s="20">
        <v>0</v>
      </c>
      <c r="S91" s="20"/>
      <c r="T91" s="30" t="s">
        <v>27</v>
      </c>
      <c r="U91" s="22">
        <v>37274684</v>
      </c>
      <c r="V91" s="22">
        <v>37274684</v>
      </c>
      <c r="W91" s="22">
        <v>1107511.95</v>
      </c>
      <c r="X91" s="31">
        <v>1107511.95</v>
      </c>
      <c r="Y91" s="31">
        <v>1107511.95</v>
      </c>
      <c r="Z91" s="22">
        <v>329000.77</v>
      </c>
      <c r="AA91" s="31">
        <v>329000.77</v>
      </c>
      <c r="AB91" s="32">
        <v>0</v>
      </c>
    </row>
    <row r="92" spans="1:28" x14ac:dyDescent="0.25">
      <c r="A92" s="33" t="s">
        <v>245</v>
      </c>
      <c r="B92" s="30" t="s">
        <v>76</v>
      </c>
      <c r="C92" s="30" t="s">
        <v>229</v>
      </c>
      <c r="D92" s="30" t="s">
        <v>246</v>
      </c>
      <c r="E92" s="20" t="s">
        <v>79</v>
      </c>
      <c r="F92" s="20">
        <v>1</v>
      </c>
      <c r="G92" s="20">
        <v>8</v>
      </c>
      <c r="H92" s="20">
        <v>5</v>
      </c>
      <c r="I92" s="20">
        <v>301</v>
      </c>
      <c r="J92" s="20">
        <v>15</v>
      </c>
      <c r="K92" s="20" t="s">
        <v>230</v>
      </c>
      <c r="L92" s="20">
        <v>1</v>
      </c>
      <c r="M92" s="20">
        <v>9</v>
      </c>
      <c r="N92" s="20">
        <v>0</v>
      </c>
      <c r="O92" s="20">
        <v>1541</v>
      </c>
      <c r="P92" s="20">
        <v>1</v>
      </c>
      <c r="Q92" s="20">
        <v>1</v>
      </c>
      <c r="R92" s="20">
        <v>18</v>
      </c>
      <c r="S92" s="20"/>
      <c r="T92" s="30" t="s">
        <v>27</v>
      </c>
      <c r="U92" s="22">
        <v>49742409</v>
      </c>
      <c r="V92" s="22">
        <v>49742409</v>
      </c>
      <c r="W92" s="22">
        <v>0</v>
      </c>
      <c r="X92" s="31">
        <v>0</v>
      </c>
      <c r="Y92" s="31">
        <v>0</v>
      </c>
      <c r="Z92" s="22">
        <v>0</v>
      </c>
      <c r="AA92" s="31">
        <v>0</v>
      </c>
      <c r="AB92" s="32">
        <v>0</v>
      </c>
    </row>
    <row r="93" spans="1:28" x14ac:dyDescent="0.25">
      <c r="A93" s="33" t="s">
        <v>247</v>
      </c>
      <c r="B93" s="30" t="s">
        <v>76</v>
      </c>
      <c r="C93" s="30" t="s">
        <v>229</v>
      </c>
      <c r="D93" s="30" t="s">
        <v>248</v>
      </c>
      <c r="E93" s="20" t="s">
        <v>79</v>
      </c>
      <c r="F93" s="20">
        <v>1</v>
      </c>
      <c r="G93" s="20">
        <v>8</v>
      </c>
      <c r="H93" s="20">
        <v>5</v>
      </c>
      <c r="I93" s="20">
        <v>301</v>
      </c>
      <c r="J93" s="20">
        <v>15</v>
      </c>
      <c r="K93" s="20" t="s">
        <v>230</v>
      </c>
      <c r="L93" s="20">
        <v>1</v>
      </c>
      <c r="M93" s="20">
        <v>9</v>
      </c>
      <c r="N93" s="20">
        <v>0</v>
      </c>
      <c r="O93" s="20">
        <v>1546</v>
      </c>
      <c r="P93" s="20">
        <v>1</v>
      </c>
      <c r="Q93" s="20">
        <v>1</v>
      </c>
      <c r="R93" s="20">
        <v>0</v>
      </c>
      <c r="S93" s="20"/>
      <c r="T93" s="30" t="s">
        <v>27</v>
      </c>
      <c r="U93" s="22">
        <v>119532941</v>
      </c>
      <c r="V93" s="22">
        <v>119532941</v>
      </c>
      <c r="W93" s="22">
        <v>36529437.640000001</v>
      </c>
      <c r="X93" s="31">
        <v>36529437.640000001</v>
      </c>
      <c r="Y93" s="31">
        <v>36529437.640000001</v>
      </c>
      <c r="Z93" s="22">
        <v>10622849.640000001</v>
      </c>
      <c r="AA93" s="31">
        <v>10622849.640000001</v>
      </c>
      <c r="AB93" s="32">
        <v>0</v>
      </c>
    </row>
    <row r="94" spans="1:28" x14ac:dyDescent="0.25">
      <c r="A94" s="33" t="s">
        <v>249</v>
      </c>
      <c r="B94" s="30" t="s">
        <v>76</v>
      </c>
      <c r="C94" s="30" t="s">
        <v>229</v>
      </c>
      <c r="D94" s="30" t="s">
        <v>250</v>
      </c>
      <c r="E94" s="20" t="s">
        <v>79</v>
      </c>
      <c r="F94" s="20">
        <v>1</v>
      </c>
      <c r="G94" s="20">
        <v>8</v>
      </c>
      <c r="H94" s="20">
        <v>5</v>
      </c>
      <c r="I94" s="20">
        <v>301</v>
      </c>
      <c r="J94" s="20">
        <v>15</v>
      </c>
      <c r="K94" s="20" t="s">
        <v>230</v>
      </c>
      <c r="L94" s="20">
        <v>1</v>
      </c>
      <c r="M94" s="20">
        <v>9</v>
      </c>
      <c r="N94" s="20">
        <v>0</v>
      </c>
      <c r="O94" s="20">
        <v>1547</v>
      </c>
      <c r="P94" s="20">
        <v>1</v>
      </c>
      <c r="Q94" s="20">
        <v>1</v>
      </c>
      <c r="R94" s="20">
        <v>0</v>
      </c>
      <c r="S94" s="20"/>
      <c r="T94" s="30" t="s">
        <v>27</v>
      </c>
      <c r="U94" s="22">
        <v>33257280</v>
      </c>
      <c r="V94" s="22">
        <v>33257280</v>
      </c>
      <c r="W94" s="22">
        <v>0</v>
      </c>
      <c r="X94" s="31">
        <v>0</v>
      </c>
      <c r="Y94" s="31">
        <v>0</v>
      </c>
      <c r="Z94" s="22">
        <v>0</v>
      </c>
      <c r="AA94" s="31">
        <v>0</v>
      </c>
      <c r="AB94" s="32">
        <v>0</v>
      </c>
    </row>
    <row r="95" spans="1:28" x14ac:dyDescent="0.25">
      <c r="A95" s="33" t="s">
        <v>251</v>
      </c>
      <c r="B95" s="30" t="s">
        <v>76</v>
      </c>
      <c r="C95" s="30" t="s">
        <v>229</v>
      </c>
      <c r="D95" s="30" t="s">
        <v>252</v>
      </c>
      <c r="E95" s="20" t="s">
        <v>79</v>
      </c>
      <c r="F95" s="20">
        <v>1</v>
      </c>
      <c r="G95" s="20">
        <v>8</v>
      </c>
      <c r="H95" s="20">
        <v>5</v>
      </c>
      <c r="I95" s="20">
        <v>301</v>
      </c>
      <c r="J95" s="20">
        <v>15</v>
      </c>
      <c r="K95" s="20" t="s">
        <v>230</v>
      </c>
      <c r="L95" s="20">
        <v>1</v>
      </c>
      <c r="M95" s="20">
        <v>9</v>
      </c>
      <c r="N95" s="20">
        <v>0</v>
      </c>
      <c r="O95" s="20">
        <v>1591</v>
      </c>
      <c r="P95" s="20">
        <v>1</v>
      </c>
      <c r="Q95" s="20">
        <v>1</v>
      </c>
      <c r="R95" s="20">
        <v>0</v>
      </c>
      <c r="S95" s="20"/>
      <c r="T95" s="30" t="s">
        <v>27</v>
      </c>
      <c r="U95" s="22">
        <v>47389419</v>
      </c>
      <c r="V95" s="22">
        <v>47389419</v>
      </c>
      <c r="W95" s="22">
        <v>12321250</v>
      </c>
      <c r="X95" s="31">
        <v>12321250</v>
      </c>
      <c r="Y95" s="31">
        <v>12321250</v>
      </c>
      <c r="Z95" s="22">
        <v>4028101</v>
      </c>
      <c r="AA95" s="31">
        <v>4028101</v>
      </c>
      <c r="AB95" s="32">
        <v>0</v>
      </c>
    </row>
    <row r="96" spans="1:28" x14ac:dyDescent="0.25">
      <c r="A96" s="33" t="s">
        <v>253</v>
      </c>
      <c r="B96" s="30" t="s">
        <v>76</v>
      </c>
      <c r="C96" s="30" t="s">
        <v>229</v>
      </c>
      <c r="D96" s="30" t="s">
        <v>254</v>
      </c>
      <c r="E96" s="20" t="s">
        <v>79</v>
      </c>
      <c r="F96" s="20">
        <v>1</v>
      </c>
      <c r="G96" s="20">
        <v>8</v>
      </c>
      <c r="H96" s="20">
        <v>5</v>
      </c>
      <c r="I96" s="20">
        <v>301</v>
      </c>
      <c r="J96" s="20">
        <v>15</v>
      </c>
      <c r="K96" s="20" t="s">
        <v>230</v>
      </c>
      <c r="L96" s="20">
        <v>1</v>
      </c>
      <c r="M96" s="20">
        <v>9</v>
      </c>
      <c r="N96" s="20">
        <v>0</v>
      </c>
      <c r="O96" s="20">
        <v>1711</v>
      </c>
      <c r="P96" s="20">
        <v>1</v>
      </c>
      <c r="Q96" s="20">
        <v>1</v>
      </c>
      <c r="R96" s="20">
        <v>0</v>
      </c>
      <c r="S96" s="20"/>
      <c r="T96" s="30" t="s">
        <v>27</v>
      </c>
      <c r="U96" s="22">
        <v>71018015</v>
      </c>
      <c r="V96" s="22">
        <v>71018015</v>
      </c>
      <c r="W96" s="22">
        <v>18464683</v>
      </c>
      <c r="X96" s="31">
        <v>18464683</v>
      </c>
      <c r="Y96" s="31">
        <v>18464683</v>
      </c>
      <c r="Z96" s="22">
        <v>6036531</v>
      </c>
      <c r="AA96" s="31">
        <v>6036531</v>
      </c>
      <c r="AB96" s="32">
        <v>0</v>
      </c>
    </row>
    <row r="97" spans="1:28" x14ac:dyDescent="0.25">
      <c r="A97" s="33" t="s">
        <v>255</v>
      </c>
      <c r="B97" s="30" t="s">
        <v>76</v>
      </c>
      <c r="C97" s="30" t="s">
        <v>229</v>
      </c>
      <c r="D97" s="30" t="s">
        <v>256</v>
      </c>
      <c r="E97" s="20" t="s">
        <v>79</v>
      </c>
      <c r="F97" s="20">
        <v>1</v>
      </c>
      <c r="G97" s="20">
        <v>8</v>
      </c>
      <c r="H97" s="20">
        <v>5</v>
      </c>
      <c r="I97" s="20">
        <v>301</v>
      </c>
      <c r="J97" s="20">
        <v>15</v>
      </c>
      <c r="K97" s="20" t="s">
        <v>230</v>
      </c>
      <c r="L97" s="20">
        <v>1</v>
      </c>
      <c r="M97" s="20">
        <v>9</v>
      </c>
      <c r="N97" s="20">
        <v>0</v>
      </c>
      <c r="O97" s="20">
        <v>1714</v>
      </c>
      <c r="P97" s="20">
        <v>1</v>
      </c>
      <c r="Q97" s="20">
        <v>1</v>
      </c>
      <c r="R97" s="20">
        <v>0</v>
      </c>
      <c r="S97" s="20"/>
      <c r="T97" s="30" t="s">
        <v>27</v>
      </c>
      <c r="U97" s="22">
        <v>30162468</v>
      </c>
      <c r="V97" s="22">
        <v>30162468</v>
      </c>
      <c r="W97" s="22">
        <v>5429244</v>
      </c>
      <c r="X97" s="31">
        <v>5429244</v>
      </c>
      <c r="Y97" s="31">
        <v>5429244</v>
      </c>
      <c r="Z97" s="22">
        <v>1809748</v>
      </c>
      <c r="AA97" s="31">
        <v>1809748</v>
      </c>
      <c r="AB97" s="32">
        <v>0</v>
      </c>
    </row>
    <row r="98" spans="1:28" x14ac:dyDescent="0.25">
      <c r="A98" s="33" t="s">
        <v>257</v>
      </c>
      <c r="B98" s="30" t="s">
        <v>76</v>
      </c>
      <c r="C98" s="30" t="s">
        <v>229</v>
      </c>
      <c r="D98" s="30" t="s">
        <v>161</v>
      </c>
      <c r="E98" s="20" t="s">
        <v>79</v>
      </c>
      <c r="F98" s="20">
        <v>1</v>
      </c>
      <c r="G98" s="20">
        <v>8</v>
      </c>
      <c r="H98" s="20">
        <v>5</v>
      </c>
      <c r="I98" s="20">
        <v>301</v>
      </c>
      <c r="J98" s="20">
        <v>15</v>
      </c>
      <c r="K98" s="20" t="s">
        <v>230</v>
      </c>
      <c r="L98" s="20">
        <v>1</v>
      </c>
      <c r="M98" s="20">
        <v>9</v>
      </c>
      <c r="N98" s="20">
        <v>0</v>
      </c>
      <c r="O98" s="20">
        <v>3112</v>
      </c>
      <c r="P98" s="20">
        <v>1</v>
      </c>
      <c r="Q98" s="20">
        <v>1</v>
      </c>
      <c r="R98" s="20">
        <v>0</v>
      </c>
      <c r="S98" s="20"/>
      <c r="T98" s="30" t="s">
        <v>32</v>
      </c>
      <c r="U98" s="22">
        <v>29819041</v>
      </c>
      <c r="V98" s="22">
        <v>29819041</v>
      </c>
      <c r="W98" s="22">
        <v>1795156.23</v>
      </c>
      <c r="X98" s="31">
        <v>1795156.23</v>
      </c>
      <c r="Y98" s="31">
        <v>29819041</v>
      </c>
      <c r="Z98" s="22">
        <v>1795156.23</v>
      </c>
      <c r="AA98" s="31">
        <v>1795156.23</v>
      </c>
      <c r="AB98" s="32">
        <v>0</v>
      </c>
    </row>
    <row r="99" spans="1:28" x14ac:dyDescent="0.25">
      <c r="A99" s="33" t="s">
        <v>258</v>
      </c>
      <c r="B99" s="30" t="s">
        <v>259</v>
      </c>
      <c r="C99" s="30" t="s">
        <v>70</v>
      </c>
      <c r="D99" s="30" t="s">
        <v>88</v>
      </c>
      <c r="E99" s="20" t="s">
        <v>72</v>
      </c>
      <c r="F99" s="20">
        <v>2</v>
      </c>
      <c r="G99" s="20">
        <v>6</v>
      </c>
      <c r="H99" s="20">
        <v>9</v>
      </c>
      <c r="I99" s="20">
        <v>509</v>
      </c>
      <c r="J99" s="20">
        <v>14</v>
      </c>
      <c r="K99" s="20">
        <v>1</v>
      </c>
      <c r="L99" s="20">
        <v>2</v>
      </c>
      <c r="M99" s="20">
        <v>9</v>
      </c>
      <c r="N99" s="20">
        <v>0</v>
      </c>
      <c r="O99" s="20">
        <v>1131</v>
      </c>
      <c r="P99" s="20">
        <v>1</v>
      </c>
      <c r="Q99" s="20">
        <v>1</v>
      </c>
      <c r="R99" s="20">
        <v>0</v>
      </c>
      <c r="S99" s="20"/>
      <c r="T99" s="30" t="s">
        <v>27</v>
      </c>
      <c r="U99" s="22">
        <v>9434509</v>
      </c>
      <c r="V99" s="22">
        <v>9434509</v>
      </c>
      <c r="W99" s="22">
        <v>2436160.42</v>
      </c>
      <c r="X99" s="31">
        <v>2436160.42</v>
      </c>
      <c r="Y99" s="31">
        <v>9434509</v>
      </c>
      <c r="Z99" s="22">
        <v>785121.42</v>
      </c>
      <c r="AA99" s="31">
        <v>785121.42</v>
      </c>
      <c r="AB99" s="32">
        <v>0</v>
      </c>
    </row>
    <row r="100" spans="1:28" x14ac:dyDescent="0.25">
      <c r="A100" s="33" t="s">
        <v>260</v>
      </c>
      <c r="B100" s="30" t="s">
        <v>259</v>
      </c>
      <c r="C100" s="30" t="s">
        <v>70</v>
      </c>
      <c r="D100" s="30" t="s">
        <v>90</v>
      </c>
      <c r="E100" s="20" t="s">
        <v>72</v>
      </c>
      <c r="F100" s="20">
        <v>2</v>
      </c>
      <c r="G100" s="20">
        <v>6</v>
      </c>
      <c r="H100" s="20">
        <v>9</v>
      </c>
      <c r="I100" s="20">
        <v>509</v>
      </c>
      <c r="J100" s="20">
        <v>14</v>
      </c>
      <c r="K100" s="20">
        <v>1</v>
      </c>
      <c r="L100" s="20">
        <v>2</v>
      </c>
      <c r="M100" s="20">
        <v>9</v>
      </c>
      <c r="N100" s="20">
        <v>0</v>
      </c>
      <c r="O100" s="20">
        <v>1211</v>
      </c>
      <c r="P100" s="20">
        <v>1</v>
      </c>
      <c r="Q100" s="20">
        <v>1</v>
      </c>
      <c r="R100" s="20">
        <v>0</v>
      </c>
      <c r="S100" s="20"/>
      <c r="T100" s="30" t="s">
        <v>27</v>
      </c>
      <c r="U100" s="22">
        <v>704500</v>
      </c>
      <c r="V100" s="22">
        <v>704500</v>
      </c>
      <c r="W100" s="22">
        <v>295339</v>
      </c>
      <c r="X100" s="31">
        <v>295339</v>
      </c>
      <c r="Y100" s="31">
        <v>704500</v>
      </c>
      <c r="Z100" s="22">
        <v>172051</v>
      </c>
      <c r="AA100" s="31">
        <v>295339</v>
      </c>
      <c r="AB100" s="32">
        <v>0</v>
      </c>
    </row>
    <row r="101" spans="1:28" x14ac:dyDescent="0.25">
      <c r="A101" s="33" t="s">
        <v>261</v>
      </c>
      <c r="B101" s="30" t="s">
        <v>259</v>
      </c>
      <c r="C101" s="30" t="s">
        <v>70</v>
      </c>
      <c r="D101" s="30" t="s">
        <v>92</v>
      </c>
      <c r="E101" s="20" t="s">
        <v>72</v>
      </c>
      <c r="F101" s="20">
        <v>2</v>
      </c>
      <c r="G101" s="20">
        <v>6</v>
      </c>
      <c r="H101" s="20">
        <v>9</v>
      </c>
      <c r="I101" s="20">
        <v>509</v>
      </c>
      <c r="J101" s="20">
        <v>14</v>
      </c>
      <c r="K101" s="20">
        <v>1</v>
      </c>
      <c r="L101" s="20">
        <v>2</v>
      </c>
      <c r="M101" s="20">
        <v>9</v>
      </c>
      <c r="N101" s="20">
        <v>0</v>
      </c>
      <c r="O101" s="20">
        <v>1221</v>
      </c>
      <c r="P101" s="20">
        <v>1</v>
      </c>
      <c r="Q101" s="20">
        <v>1</v>
      </c>
      <c r="R101" s="20">
        <v>4</v>
      </c>
      <c r="S101" s="20"/>
      <c r="T101" s="30" t="s">
        <v>27</v>
      </c>
      <c r="U101" s="22">
        <v>348225</v>
      </c>
      <c r="V101" s="22">
        <v>348225</v>
      </c>
      <c r="W101" s="22">
        <v>91881.26</v>
      </c>
      <c r="X101" s="31">
        <v>91881.26</v>
      </c>
      <c r="Y101" s="31">
        <v>348225</v>
      </c>
      <c r="Z101" s="22">
        <v>30942.26</v>
      </c>
      <c r="AA101" s="31">
        <v>30942.26</v>
      </c>
      <c r="AB101" s="32">
        <v>0</v>
      </c>
    </row>
    <row r="102" spans="1:28" x14ac:dyDescent="0.25">
      <c r="A102" s="33" t="s">
        <v>262</v>
      </c>
      <c r="B102" s="30" t="s">
        <v>259</v>
      </c>
      <c r="C102" s="30" t="s">
        <v>70</v>
      </c>
      <c r="D102" s="30" t="s">
        <v>94</v>
      </c>
      <c r="E102" s="20" t="s">
        <v>72</v>
      </c>
      <c r="F102" s="20">
        <v>2</v>
      </c>
      <c r="G102" s="20">
        <v>6</v>
      </c>
      <c r="H102" s="20">
        <v>9</v>
      </c>
      <c r="I102" s="20">
        <v>509</v>
      </c>
      <c r="J102" s="20">
        <v>14</v>
      </c>
      <c r="K102" s="20">
        <v>1</v>
      </c>
      <c r="L102" s="20">
        <v>2</v>
      </c>
      <c r="M102" s="20">
        <v>9</v>
      </c>
      <c r="N102" s="20">
        <v>0</v>
      </c>
      <c r="O102" s="20">
        <v>1231</v>
      </c>
      <c r="P102" s="20">
        <v>1</v>
      </c>
      <c r="Q102" s="20">
        <v>1</v>
      </c>
      <c r="R102" s="20">
        <v>0</v>
      </c>
      <c r="S102" s="20"/>
      <c r="T102" s="30" t="s">
        <v>27</v>
      </c>
      <c r="U102" s="22">
        <v>48262</v>
      </c>
      <c r="V102" s="22">
        <v>48262</v>
      </c>
      <c r="W102" s="22">
        <v>36600</v>
      </c>
      <c r="X102" s="31">
        <v>36600</v>
      </c>
      <c r="Y102" s="31">
        <v>48262</v>
      </c>
      <c r="Z102" s="22">
        <v>32740</v>
      </c>
      <c r="AA102" s="31">
        <v>32740</v>
      </c>
      <c r="AB102" s="32">
        <v>0</v>
      </c>
    </row>
    <row r="103" spans="1:28" ht="271.5" x14ac:dyDescent="0.25">
      <c r="A103" s="33" t="s">
        <v>263</v>
      </c>
      <c r="B103" s="30" t="s">
        <v>259</v>
      </c>
      <c r="C103" s="30" t="s">
        <v>70</v>
      </c>
      <c r="D103" s="30" t="s">
        <v>96</v>
      </c>
      <c r="E103" s="20" t="s">
        <v>72</v>
      </c>
      <c r="F103" s="20">
        <v>2</v>
      </c>
      <c r="G103" s="20">
        <v>6</v>
      </c>
      <c r="H103" s="20">
        <v>9</v>
      </c>
      <c r="I103" s="20">
        <v>509</v>
      </c>
      <c r="J103" s="20">
        <v>14</v>
      </c>
      <c r="K103" s="20">
        <v>1</v>
      </c>
      <c r="L103" s="20">
        <v>2</v>
      </c>
      <c r="M103" s="20">
        <v>9</v>
      </c>
      <c r="N103" s="20">
        <v>0</v>
      </c>
      <c r="O103" s="20">
        <v>1322</v>
      </c>
      <c r="P103" s="20">
        <v>1</v>
      </c>
      <c r="Q103" s="20">
        <v>1</v>
      </c>
      <c r="R103" s="20">
        <v>0</v>
      </c>
      <c r="S103" s="20"/>
      <c r="T103" s="30" t="s">
        <v>27</v>
      </c>
      <c r="U103" s="22">
        <v>80887</v>
      </c>
      <c r="V103" s="22">
        <v>80887</v>
      </c>
      <c r="W103" s="22">
        <v>10527.47</v>
      </c>
      <c r="X103" s="31">
        <v>10527.47</v>
      </c>
      <c r="Y103" s="31">
        <v>80887</v>
      </c>
      <c r="Z103" s="22">
        <v>2521.14</v>
      </c>
      <c r="AA103" s="31">
        <v>2521.14</v>
      </c>
      <c r="AB103" s="32">
        <v>0</v>
      </c>
    </row>
    <row r="104" spans="1:28" ht="271.5" x14ac:dyDescent="0.25">
      <c r="A104" s="33" t="s">
        <v>264</v>
      </c>
      <c r="B104" s="30" t="s">
        <v>259</v>
      </c>
      <c r="C104" s="30" t="s">
        <v>70</v>
      </c>
      <c r="D104" s="30" t="s">
        <v>98</v>
      </c>
      <c r="E104" s="20" t="s">
        <v>72</v>
      </c>
      <c r="F104" s="20">
        <v>2</v>
      </c>
      <c r="G104" s="20">
        <v>6</v>
      </c>
      <c r="H104" s="20">
        <v>9</v>
      </c>
      <c r="I104" s="20">
        <v>509</v>
      </c>
      <c r="J104" s="20">
        <v>14</v>
      </c>
      <c r="K104" s="20">
        <v>1</v>
      </c>
      <c r="L104" s="20">
        <v>2</v>
      </c>
      <c r="M104" s="20">
        <v>9</v>
      </c>
      <c r="N104" s="20">
        <v>0</v>
      </c>
      <c r="O104" s="20">
        <v>1323</v>
      </c>
      <c r="P104" s="20">
        <v>1</v>
      </c>
      <c r="Q104" s="20">
        <v>1</v>
      </c>
      <c r="R104" s="20">
        <v>0</v>
      </c>
      <c r="S104" s="20"/>
      <c r="T104" s="30" t="s">
        <v>27</v>
      </c>
      <c r="U104" s="22">
        <v>1215146</v>
      </c>
      <c r="V104" s="22">
        <v>1215146</v>
      </c>
      <c r="W104" s="22">
        <v>0</v>
      </c>
      <c r="X104" s="31">
        <v>0</v>
      </c>
      <c r="Y104" s="31">
        <v>1215146</v>
      </c>
      <c r="Z104" s="22">
        <v>0</v>
      </c>
      <c r="AA104" s="31">
        <v>0</v>
      </c>
      <c r="AB104" s="32">
        <v>0</v>
      </c>
    </row>
    <row r="105" spans="1:28" ht="271.5" x14ac:dyDescent="0.25">
      <c r="A105" s="33" t="s">
        <v>265</v>
      </c>
      <c r="B105" s="30" t="s">
        <v>259</v>
      </c>
      <c r="C105" s="30" t="s">
        <v>70</v>
      </c>
      <c r="D105" s="30" t="s">
        <v>100</v>
      </c>
      <c r="E105" s="20" t="s">
        <v>72</v>
      </c>
      <c r="F105" s="20">
        <v>2</v>
      </c>
      <c r="G105" s="20">
        <v>6</v>
      </c>
      <c r="H105" s="20">
        <v>9</v>
      </c>
      <c r="I105" s="20">
        <v>509</v>
      </c>
      <c r="J105" s="20">
        <v>14</v>
      </c>
      <c r="K105" s="20">
        <v>1</v>
      </c>
      <c r="L105" s="20">
        <v>2</v>
      </c>
      <c r="M105" s="20">
        <v>9</v>
      </c>
      <c r="N105" s="20">
        <v>0</v>
      </c>
      <c r="O105" s="20">
        <v>1331</v>
      </c>
      <c r="P105" s="20">
        <v>1</v>
      </c>
      <c r="Q105" s="20">
        <v>1</v>
      </c>
      <c r="R105" s="20">
        <v>0</v>
      </c>
      <c r="S105" s="20"/>
      <c r="T105" s="30" t="s">
        <v>27</v>
      </c>
      <c r="U105" s="22">
        <v>175429</v>
      </c>
      <c r="V105" s="22">
        <v>175429</v>
      </c>
      <c r="W105" s="22">
        <v>31782.14</v>
      </c>
      <c r="X105" s="31">
        <v>31782.14</v>
      </c>
      <c r="Y105" s="31">
        <v>175429</v>
      </c>
      <c r="Z105" s="22">
        <v>1082.1400000000001</v>
      </c>
      <c r="AA105" s="31">
        <v>1082.1400000000001</v>
      </c>
      <c r="AB105" s="32">
        <v>0</v>
      </c>
    </row>
    <row r="106" spans="1:28" ht="271.5" x14ac:dyDescent="0.25">
      <c r="A106" s="33" t="s">
        <v>266</v>
      </c>
      <c r="B106" s="30" t="s">
        <v>259</v>
      </c>
      <c r="C106" s="30" t="s">
        <v>70</v>
      </c>
      <c r="D106" s="30" t="s">
        <v>102</v>
      </c>
      <c r="E106" s="20" t="s">
        <v>72</v>
      </c>
      <c r="F106" s="20">
        <v>2</v>
      </c>
      <c r="G106" s="20">
        <v>6</v>
      </c>
      <c r="H106" s="20">
        <v>9</v>
      </c>
      <c r="I106" s="20">
        <v>509</v>
      </c>
      <c r="J106" s="20">
        <v>14</v>
      </c>
      <c r="K106" s="20">
        <v>1</v>
      </c>
      <c r="L106" s="20">
        <v>2</v>
      </c>
      <c r="M106" s="20">
        <v>9</v>
      </c>
      <c r="N106" s="20">
        <v>0</v>
      </c>
      <c r="O106" s="20">
        <v>1332</v>
      </c>
      <c r="P106" s="20">
        <v>1</v>
      </c>
      <c r="Q106" s="20">
        <v>1</v>
      </c>
      <c r="R106" s="20">
        <v>0</v>
      </c>
      <c r="S106" s="20"/>
      <c r="T106" s="30" t="s">
        <v>27</v>
      </c>
      <c r="U106" s="22">
        <v>232490</v>
      </c>
      <c r="V106" s="22">
        <v>232490</v>
      </c>
      <c r="W106" s="22">
        <v>27520.989999999998</v>
      </c>
      <c r="X106" s="31">
        <v>27520.99</v>
      </c>
      <c r="Y106" s="31">
        <v>232490</v>
      </c>
      <c r="Z106" s="22">
        <v>11296.25</v>
      </c>
      <c r="AA106" s="31">
        <v>11296.25</v>
      </c>
      <c r="AB106" s="32">
        <v>0</v>
      </c>
    </row>
    <row r="107" spans="1:28" ht="271.5" x14ac:dyDescent="0.25">
      <c r="A107" s="33" t="s">
        <v>267</v>
      </c>
      <c r="B107" s="30" t="s">
        <v>259</v>
      </c>
      <c r="C107" s="30" t="s">
        <v>70</v>
      </c>
      <c r="D107" s="30" t="s">
        <v>104</v>
      </c>
      <c r="E107" s="20" t="s">
        <v>72</v>
      </c>
      <c r="F107" s="20">
        <v>2</v>
      </c>
      <c r="G107" s="20">
        <v>6</v>
      </c>
      <c r="H107" s="20">
        <v>9</v>
      </c>
      <c r="I107" s="20">
        <v>509</v>
      </c>
      <c r="J107" s="20">
        <v>14</v>
      </c>
      <c r="K107" s="20">
        <v>1</v>
      </c>
      <c r="L107" s="20">
        <v>2</v>
      </c>
      <c r="M107" s="20">
        <v>9</v>
      </c>
      <c r="N107" s="20">
        <v>0</v>
      </c>
      <c r="O107" s="20">
        <v>1443</v>
      </c>
      <c r="P107" s="20">
        <v>1</v>
      </c>
      <c r="Q107" s="20">
        <v>1</v>
      </c>
      <c r="R107" s="20">
        <v>0</v>
      </c>
      <c r="S107" s="20"/>
      <c r="T107" s="30" t="s">
        <v>27</v>
      </c>
      <c r="U107" s="22">
        <v>41626</v>
      </c>
      <c r="V107" s="22">
        <v>41626</v>
      </c>
      <c r="W107" s="22">
        <v>0</v>
      </c>
      <c r="X107" s="31">
        <v>0</v>
      </c>
      <c r="Y107" s="31">
        <v>41626</v>
      </c>
      <c r="Z107" s="22">
        <v>0</v>
      </c>
      <c r="AA107" s="31">
        <v>0</v>
      </c>
      <c r="AB107" s="32">
        <v>0</v>
      </c>
    </row>
    <row r="108" spans="1:28" ht="271.5" x14ac:dyDescent="0.25">
      <c r="A108" s="33" t="s">
        <v>268</v>
      </c>
      <c r="B108" s="30" t="s">
        <v>259</v>
      </c>
      <c r="C108" s="30" t="s">
        <v>70</v>
      </c>
      <c r="D108" s="30" t="s">
        <v>106</v>
      </c>
      <c r="E108" s="20" t="s">
        <v>72</v>
      </c>
      <c r="F108" s="20">
        <v>2</v>
      </c>
      <c r="G108" s="20">
        <v>6</v>
      </c>
      <c r="H108" s="20">
        <v>9</v>
      </c>
      <c r="I108" s="20">
        <v>509</v>
      </c>
      <c r="J108" s="20">
        <v>14</v>
      </c>
      <c r="K108" s="20">
        <v>1</v>
      </c>
      <c r="L108" s="20">
        <v>2</v>
      </c>
      <c r="M108" s="20">
        <v>9</v>
      </c>
      <c r="N108" s="20">
        <v>0</v>
      </c>
      <c r="O108" s="20">
        <v>1521</v>
      </c>
      <c r="P108" s="20">
        <v>1</v>
      </c>
      <c r="Q108" s="20">
        <v>1</v>
      </c>
      <c r="R108" s="20">
        <v>0</v>
      </c>
      <c r="S108" s="20"/>
      <c r="T108" s="30" t="s">
        <v>27</v>
      </c>
      <c r="U108" s="22">
        <v>99659</v>
      </c>
      <c r="V108" s="22">
        <v>99659</v>
      </c>
      <c r="W108" s="22">
        <v>0</v>
      </c>
      <c r="X108" s="31">
        <v>0</v>
      </c>
      <c r="Y108" s="31">
        <v>99659</v>
      </c>
      <c r="Z108" s="22">
        <v>0</v>
      </c>
      <c r="AA108" s="31">
        <v>0</v>
      </c>
      <c r="AB108" s="32">
        <v>0</v>
      </c>
    </row>
    <row r="109" spans="1:28" ht="271.5" x14ac:dyDescent="0.25">
      <c r="A109" s="33" t="s">
        <v>269</v>
      </c>
      <c r="B109" s="30" t="s">
        <v>259</v>
      </c>
      <c r="C109" s="30" t="s">
        <v>70</v>
      </c>
      <c r="D109" s="30" t="s">
        <v>108</v>
      </c>
      <c r="E109" s="20" t="s">
        <v>72</v>
      </c>
      <c r="F109" s="20">
        <v>2</v>
      </c>
      <c r="G109" s="20">
        <v>6</v>
      </c>
      <c r="H109" s="20">
        <v>9</v>
      </c>
      <c r="I109" s="20">
        <v>509</v>
      </c>
      <c r="J109" s="20">
        <v>14</v>
      </c>
      <c r="K109" s="20">
        <v>1</v>
      </c>
      <c r="L109" s="20">
        <v>2</v>
      </c>
      <c r="M109" s="20">
        <v>9</v>
      </c>
      <c r="N109" s="20">
        <v>0</v>
      </c>
      <c r="O109" s="20">
        <v>1542</v>
      </c>
      <c r="P109" s="20">
        <v>1</v>
      </c>
      <c r="Q109" s="20">
        <v>1</v>
      </c>
      <c r="R109" s="20">
        <v>0</v>
      </c>
      <c r="S109" s="20"/>
      <c r="T109" s="30" t="s">
        <v>27</v>
      </c>
      <c r="U109" s="22">
        <v>9127</v>
      </c>
      <c r="V109" s="22">
        <v>9127</v>
      </c>
      <c r="W109" s="22">
        <v>0</v>
      </c>
      <c r="X109" s="31">
        <v>0</v>
      </c>
      <c r="Y109" s="31">
        <v>9127</v>
      </c>
      <c r="Z109" s="22">
        <v>0</v>
      </c>
      <c r="AA109" s="31">
        <v>0</v>
      </c>
      <c r="AB109" s="32">
        <v>0</v>
      </c>
    </row>
    <row r="110" spans="1:28" ht="271.5" x14ac:dyDescent="0.25">
      <c r="A110" s="33" t="s">
        <v>270</v>
      </c>
      <c r="B110" s="30" t="s">
        <v>259</v>
      </c>
      <c r="C110" s="30" t="s">
        <v>70</v>
      </c>
      <c r="D110" s="30" t="s">
        <v>271</v>
      </c>
      <c r="E110" s="20" t="s">
        <v>72</v>
      </c>
      <c r="F110" s="20">
        <v>2</v>
      </c>
      <c r="G110" s="20">
        <v>6</v>
      </c>
      <c r="H110" s="20">
        <v>9</v>
      </c>
      <c r="I110" s="20">
        <v>509</v>
      </c>
      <c r="J110" s="20">
        <v>14</v>
      </c>
      <c r="K110" s="20">
        <v>1</v>
      </c>
      <c r="L110" s="20">
        <v>2</v>
      </c>
      <c r="M110" s="20">
        <v>9</v>
      </c>
      <c r="N110" s="20">
        <v>0</v>
      </c>
      <c r="O110" s="20">
        <v>1543</v>
      </c>
      <c r="P110" s="20">
        <v>1</v>
      </c>
      <c r="Q110" s="20">
        <v>1</v>
      </c>
      <c r="R110" s="20">
        <v>0</v>
      </c>
      <c r="S110" s="20"/>
      <c r="T110" s="30" t="s">
        <v>27</v>
      </c>
      <c r="U110" s="22">
        <v>10000000</v>
      </c>
      <c r="V110" s="22">
        <v>10000000</v>
      </c>
      <c r="W110" s="22">
        <v>0</v>
      </c>
      <c r="X110" s="31">
        <v>0</v>
      </c>
      <c r="Y110" s="31">
        <v>10000000</v>
      </c>
      <c r="Z110" s="22">
        <v>0</v>
      </c>
      <c r="AA110" s="31">
        <v>0</v>
      </c>
      <c r="AB110" s="32">
        <v>0</v>
      </c>
    </row>
    <row r="111" spans="1:28" ht="271.5" x14ac:dyDescent="0.25">
      <c r="A111" s="33" t="s">
        <v>272</v>
      </c>
      <c r="B111" s="30" t="s">
        <v>259</v>
      </c>
      <c r="C111" s="30" t="s">
        <v>70</v>
      </c>
      <c r="D111" s="30" t="s">
        <v>112</v>
      </c>
      <c r="E111" s="20" t="s">
        <v>72</v>
      </c>
      <c r="F111" s="20">
        <v>2</v>
      </c>
      <c r="G111" s="20">
        <v>6</v>
      </c>
      <c r="H111" s="20">
        <v>9</v>
      </c>
      <c r="I111" s="20">
        <v>509</v>
      </c>
      <c r="J111" s="20">
        <v>14</v>
      </c>
      <c r="K111" s="20">
        <v>1</v>
      </c>
      <c r="L111" s="20">
        <v>2</v>
      </c>
      <c r="M111" s="20">
        <v>9</v>
      </c>
      <c r="N111" s="20">
        <v>0</v>
      </c>
      <c r="O111" s="20">
        <v>1548</v>
      </c>
      <c r="P111" s="20">
        <v>1</v>
      </c>
      <c r="Q111" s="20">
        <v>1</v>
      </c>
      <c r="R111" s="20">
        <v>0</v>
      </c>
      <c r="S111" s="20"/>
      <c r="T111" s="30" t="s">
        <v>27</v>
      </c>
      <c r="U111" s="22">
        <v>367178</v>
      </c>
      <c r="V111" s="22">
        <v>367178</v>
      </c>
      <c r="W111" s="22">
        <v>0</v>
      </c>
      <c r="X111" s="31">
        <v>0</v>
      </c>
      <c r="Y111" s="31">
        <v>367178</v>
      </c>
      <c r="Z111" s="22">
        <v>0</v>
      </c>
      <c r="AA111" s="31">
        <v>0</v>
      </c>
      <c r="AB111" s="32">
        <v>0</v>
      </c>
    </row>
    <row r="112" spans="1:28" ht="271.5" x14ac:dyDescent="0.25">
      <c r="A112" s="33" t="s">
        <v>273</v>
      </c>
      <c r="B112" s="30" t="s">
        <v>259</v>
      </c>
      <c r="C112" s="30" t="s">
        <v>70</v>
      </c>
      <c r="D112" s="30" t="s">
        <v>114</v>
      </c>
      <c r="E112" s="20" t="s">
        <v>72</v>
      </c>
      <c r="F112" s="20">
        <v>2</v>
      </c>
      <c r="G112" s="20">
        <v>6</v>
      </c>
      <c r="H112" s="20">
        <v>9</v>
      </c>
      <c r="I112" s="20">
        <v>509</v>
      </c>
      <c r="J112" s="20">
        <v>14</v>
      </c>
      <c r="K112" s="20">
        <v>1</v>
      </c>
      <c r="L112" s="20">
        <v>2</v>
      </c>
      <c r="M112" s="20">
        <v>9</v>
      </c>
      <c r="N112" s="20">
        <v>0</v>
      </c>
      <c r="O112" s="20">
        <v>1549</v>
      </c>
      <c r="P112" s="20">
        <v>1</v>
      </c>
      <c r="Q112" s="20">
        <v>1</v>
      </c>
      <c r="R112" s="20">
        <v>0</v>
      </c>
      <c r="S112" s="20"/>
      <c r="T112" s="30" t="s">
        <v>27</v>
      </c>
      <c r="U112" s="22">
        <v>58506</v>
      </c>
      <c r="V112" s="22">
        <v>58506</v>
      </c>
      <c r="W112" s="22">
        <v>0</v>
      </c>
      <c r="X112" s="31">
        <v>0</v>
      </c>
      <c r="Y112" s="31">
        <v>58506</v>
      </c>
      <c r="Z112" s="22">
        <v>0</v>
      </c>
      <c r="AA112" s="31">
        <v>0</v>
      </c>
      <c r="AB112" s="32">
        <v>0</v>
      </c>
    </row>
    <row r="113" spans="1:28" x14ac:dyDescent="0.25">
      <c r="A113" s="30" t="s">
        <v>274</v>
      </c>
      <c r="B113" s="30" t="s">
        <v>259</v>
      </c>
      <c r="C113" s="30" t="s">
        <v>70</v>
      </c>
      <c r="D113" s="30" t="s">
        <v>116</v>
      </c>
      <c r="E113" s="20" t="s">
        <v>72</v>
      </c>
      <c r="F113" s="20">
        <v>2</v>
      </c>
      <c r="G113" s="20">
        <v>6</v>
      </c>
      <c r="H113" s="20">
        <v>9</v>
      </c>
      <c r="I113" s="20">
        <v>509</v>
      </c>
      <c r="J113" s="20">
        <v>14</v>
      </c>
      <c r="K113" s="20">
        <v>1</v>
      </c>
      <c r="L113" s="20">
        <v>2</v>
      </c>
      <c r="M113" s="20">
        <v>9</v>
      </c>
      <c r="N113" s="20">
        <v>0</v>
      </c>
      <c r="O113" s="20">
        <v>1551</v>
      </c>
      <c r="P113" s="20">
        <v>1</v>
      </c>
      <c r="Q113" s="20">
        <v>1</v>
      </c>
      <c r="R113" s="20">
        <v>0</v>
      </c>
      <c r="S113" s="20"/>
      <c r="T113" s="30" t="s">
        <v>27</v>
      </c>
      <c r="U113" s="22">
        <v>27680</v>
      </c>
      <c r="V113" s="22">
        <v>27680</v>
      </c>
      <c r="W113" s="22">
        <v>0</v>
      </c>
      <c r="X113" s="31">
        <v>0</v>
      </c>
      <c r="Y113" s="31">
        <v>27680</v>
      </c>
      <c r="Z113" s="22">
        <v>0</v>
      </c>
      <c r="AA113" s="31">
        <v>0</v>
      </c>
      <c r="AB113" s="32">
        <v>0</v>
      </c>
    </row>
    <row r="114" spans="1:28" x14ac:dyDescent="0.25">
      <c r="A114" s="30" t="s">
        <v>275</v>
      </c>
      <c r="B114" s="30" t="s">
        <v>259</v>
      </c>
      <c r="C114" s="30" t="s">
        <v>70</v>
      </c>
      <c r="D114" s="30" t="s">
        <v>118</v>
      </c>
      <c r="E114" s="20" t="s">
        <v>72</v>
      </c>
      <c r="F114" s="34">
        <v>2</v>
      </c>
      <c r="G114" s="20">
        <v>6</v>
      </c>
      <c r="H114" s="20">
        <v>9</v>
      </c>
      <c r="I114" s="20">
        <v>509</v>
      </c>
      <c r="J114" s="20">
        <v>14</v>
      </c>
      <c r="K114" s="20">
        <v>1</v>
      </c>
      <c r="L114" s="20">
        <v>2</v>
      </c>
      <c r="M114" s="20">
        <v>9</v>
      </c>
      <c r="N114" s="20">
        <v>0</v>
      </c>
      <c r="O114" s="20">
        <v>1593</v>
      </c>
      <c r="P114" s="20">
        <v>1</v>
      </c>
      <c r="Q114" s="20">
        <v>1</v>
      </c>
      <c r="R114" s="20">
        <v>0</v>
      </c>
      <c r="S114" s="20"/>
      <c r="T114" s="30" t="s">
        <v>27</v>
      </c>
      <c r="U114" s="22">
        <v>29290</v>
      </c>
      <c r="V114" s="22">
        <v>29290</v>
      </c>
      <c r="W114" s="22">
        <v>0</v>
      </c>
      <c r="X114" s="31">
        <v>0</v>
      </c>
      <c r="Y114" s="31">
        <v>29290</v>
      </c>
      <c r="Z114" s="22">
        <v>0</v>
      </c>
      <c r="AA114" s="31">
        <v>0</v>
      </c>
      <c r="AB114" s="32">
        <v>0</v>
      </c>
    </row>
    <row r="115" spans="1:28" x14ac:dyDescent="0.25">
      <c r="A115" s="30" t="s">
        <v>276</v>
      </c>
      <c r="B115" s="30" t="s">
        <v>259</v>
      </c>
      <c r="C115" s="30" t="s">
        <v>70</v>
      </c>
      <c r="D115" s="30" t="s">
        <v>120</v>
      </c>
      <c r="E115" s="20" t="s">
        <v>72</v>
      </c>
      <c r="F115" s="20">
        <v>2</v>
      </c>
      <c r="G115" s="20">
        <v>6</v>
      </c>
      <c r="H115" s="20">
        <v>9</v>
      </c>
      <c r="I115" s="20">
        <v>509</v>
      </c>
      <c r="J115" s="20">
        <v>14</v>
      </c>
      <c r="K115" s="20">
        <v>1</v>
      </c>
      <c r="L115" s="20">
        <v>2</v>
      </c>
      <c r="M115" s="20">
        <v>9</v>
      </c>
      <c r="N115" s="20">
        <v>0</v>
      </c>
      <c r="O115" s="20">
        <v>1611</v>
      </c>
      <c r="P115" s="20">
        <v>1</v>
      </c>
      <c r="Q115" s="20">
        <v>1</v>
      </c>
      <c r="R115" s="20">
        <v>0</v>
      </c>
      <c r="S115" s="20"/>
      <c r="T115" s="30" t="s">
        <v>27</v>
      </c>
      <c r="U115" s="22">
        <v>28853</v>
      </c>
      <c r="V115" s="22">
        <v>28853</v>
      </c>
      <c r="W115" s="22">
        <v>0</v>
      </c>
      <c r="X115" s="31">
        <v>0</v>
      </c>
      <c r="Y115" s="31">
        <v>28853</v>
      </c>
      <c r="Z115" s="22">
        <v>0</v>
      </c>
      <c r="AA115" s="31">
        <v>0</v>
      </c>
      <c r="AB115" s="32">
        <v>0</v>
      </c>
    </row>
    <row r="116" spans="1:28" x14ac:dyDescent="0.25">
      <c r="A116" s="30" t="s">
        <v>277</v>
      </c>
      <c r="B116" s="30" t="s">
        <v>259</v>
      </c>
      <c r="C116" s="30" t="s">
        <v>70</v>
      </c>
      <c r="D116" s="30" t="s">
        <v>278</v>
      </c>
      <c r="E116" s="20" t="s">
        <v>72</v>
      </c>
      <c r="F116" s="20">
        <v>2</v>
      </c>
      <c r="G116" s="20">
        <v>6</v>
      </c>
      <c r="H116" s="20">
        <v>9</v>
      </c>
      <c r="I116" s="20">
        <v>509</v>
      </c>
      <c r="J116" s="20">
        <v>14</v>
      </c>
      <c r="K116" s="20">
        <v>1</v>
      </c>
      <c r="L116" s="20">
        <v>2</v>
      </c>
      <c r="M116" s="20">
        <v>9</v>
      </c>
      <c r="N116" s="20">
        <v>0</v>
      </c>
      <c r="O116" s="20">
        <v>2171</v>
      </c>
      <c r="P116" s="20">
        <v>1</v>
      </c>
      <c r="Q116" s="20">
        <v>1</v>
      </c>
      <c r="R116" s="20">
        <v>0</v>
      </c>
      <c r="S116" s="20"/>
      <c r="T116" s="30" t="s">
        <v>29</v>
      </c>
      <c r="U116" s="22">
        <v>27279</v>
      </c>
      <c r="V116" s="22">
        <v>27279</v>
      </c>
      <c r="W116" s="22">
        <v>0</v>
      </c>
      <c r="X116" s="31">
        <v>0</v>
      </c>
      <c r="Y116" s="31">
        <v>0</v>
      </c>
      <c r="Z116" s="22">
        <v>0</v>
      </c>
      <c r="AA116" s="31">
        <v>0</v>
      </c>
      <c r="AB116" s="32">
        <v>0</v>
      </c>
    </row>
    <row r="117" spans="1:28" x14ac:dyDescent="0.25">
      <c r="A117" s="30" t="s">
        <v>279</v>
      </c>
      <c r="B117" s="30" t="s">
        <v>259</v>
      </c>
      <c r="C117" s="30" t="s">
        <v>70</v>
      </c>
      <c r="D117" s="30" t="s">
        <v>280</v>
      </c>
      <c r="E117" s="20" t="s">
        <v>72</v>
      </c>
      <c r="F117" s="20">
        <v>2</v>
      </c>
      <c r="G117" s="20">
        <v>6</v>
      </c>
      <c r="H117" s="20">
        <v>9</v>
      </c>
      <c r="I117" s="20">
        <v>509</v>
      </c>
      <c r="J117" s="20">
        <v>14</v>
      </c>
      <c r="K117" s="20">
        <v>1</v>
      </c>
      <c r="L117" s="20">
        <v>2</v>
      </c>
      <c r="M117" s="20">
        <v>9</v>
      </c>
      <c r="N117" s="20">
        <v>0</v>
      </c>
      <c r="O117" s="20">
        <v>2231</v>
      </c>
      <c r="P117" s="20">
        <v>1</v>
      </c>
      <c r="Q117" s="20">
        <v>1</v>
      </c>
      <c r="R117" s="20">
        <v>0</v>
      </c>
      <c r="S117" s="20"/>
      <c r="T117" s="30" t="s">
        <v>29</v>
      </c>
      <c r="U117" s="22">
        <v>218232</v>
      </c>
      <c r="V117" s="22">
        <v>218232</v>
      </c>
      <c r="W117" s="22">
        <v>0</v>
      </c>
      <c r="X117" s="31">
        <v>0</v>
      </c>
      <c r="Y117" s="31">
        <v>0</v>
      </c>
      <c r="Z117" s="22">
        <v>0</v>
      </c>
      <c r="AA117" s="31">
        <v>0</v>
      </c>
      <c r="AB117" s="32">
        <v>0</v>
      </c>
    </row>
    <row r="118" spans="1:28" x14ac:dyDescent="0.25">
      <c r="A118" s="30" t="s">
        <v>281</v>
      </c>
      <c r="B118" s="30" t="s">
        <v>259</v>
      </c>
      <c r="C118" s="30" t="s">
        <v>70</v>
      </c>
      <c r="D118" s="30" t="s">
        <v>161</v>
      </c>
      <c r="E118" s="20" t="s">
        <v>72</v>
      </c>
      <c r="F118" s="20">
        <v>2</v>
      </c>
      <c r="G118" s="20">
        <v>6</v>
      </c>
      <c r="H118" s="20">
        <v>9</v>
      </c>
      <c r="I118" s="20">
        <v>509</v>
      </c>
      <c r="J118" s="20">
        <v>14</v>
      </c>
      <c r="K118" s="20">
        <v>1</v>
      </c>
      <c r="L118" s="20">
        <v>2</v>
      </c>
      <c r="M118" s="20">
        <v>9</v>
      </c>
      <c r="N118" s="20">
        <v>0</v>
      </c>
      <c r="O118" s="20">
        <v>3112</v>
      </c>
      <c r="P118" s="20">
        <v>1</v>
      </c>
      <c r="Q118" s="20">
        <v>1</v>
      </c>
      <c r="R118" s="20">
        <v>0</v>
      </c>
      <c r="S118" s="20"/>
      <c r="T118" s="30" t="s">
        <v>32</v>
      </c>
      <c r="U118" s="22">
        <v>551987</v>
      </c>
      <c r="V118" s="22">
        <v>551987</v>
      </c>
      <c r="W118" s="22">
        <v>0</v>
      </c>
      <c r="X118" s="31">
        <v>0</v>
      </c>
      <c r="Y118" s="31">
        <v>0</v>
      </c>
      <c r="Z118" s="22">
        <v>0</v>
      </c>
      <c r="AA118" s="31">
        <v>0</v>
      </c>
      <c r="AB118" s="32">
        <v>0</v>
      </c>
    </row>
    <row r="119" spans="1:28" x14ac:dyDescent="0.25">
      <c r="A119" s="30" t="s">
        <v>282</v>
      </c>
      <c r="B119" s="30" t="s">
        <v>259</v>
      </c>
      <c r="C119" s="30" t="s">
        <v>70</v>
      </c>
      <c r="D119" s="30" t="s">
        <v>202</v>
      </c>
      <c r="E119" s="20" t="s">
        <v>72</v>
      </c>
      <c r="F119" s="20">
        <v>2</v>
      </c>
      <c r="G119" s="20">
        <v>6</v>
      </c>
      <c r="H119" s="20">
        <v>9</v>
      </c>
      <c r="I119" s="20">
        <v>509</v>
      </c>
      <c r="J119" s="20">
        <v>14</v>
      </c>
      <c r="K119" s="20">
        <v>1</v>
      </c>
      <c r="L119" s="20">
        <v>2</v>
      </c>
      <c r="M119" s="20">
        <v>9</v>
      </c>
      <c r="N119" s="20">
        <v>0</v>
      </c>
      <c r="O119" s="20">
        <v>3521</v>
      </c>
      <c r="P119" s="20">
        <v>1</v>
      </c>
      <c r="Q119" s="20">
        <v>1</v>
      </c>
      <c r="R119" s="20">
        <v>0</v>
      </c>
      <c r="S119" s="20"/>
      <c r="T119" s="30" t="s">
        <v>32</v>
      </c>
      <c r="U119" s="22">
        <v>218232</v>
      </c>
      <c r="V119" s="22">
        <v>218232</v>
      </c>
      <c r="W119" s="22">
        <v>0</v>
      </c>
      <c r="X119" s="31">
        <v>0</v>
      </c>
      <c r="Y119" s="31">
        <v>0</v>
      </c>
      <c r="Z119" s="22">
        <v>0</v>
      </c>
      <c r="AA119" s="31">
        <v>0</v>
      </c>
      <c r="AB119" s="32">
        <v>0</v>
      </c>
    </row>
    <row r="120" spans="1:28" x14ac:dyDescent="0.25">
      <c r="A120" s="30" t="s">
        <v>283</v>
      </c>
      <c r="B120" s="30" t="s">
        <v>259</v>
      </c>
      <c r="C120" s="30" t="s">
        <v>70</v>
      </c>
      <c r="D120" s="30" t="s">
        <v>284</v>
      </c>
      <c r="E120" s="20" t="s">
        <v>72</v>
      </c>
      <c r="F120" s="20">
        <v>2</v>
      </c>
      <c r="G120" s="20">
        <v>6</v>
      </c>
      <c r="H120" s="20">
        <v>9</v>
      </c>
      <c r="I120" s="20">
        <v>509</v>
      </c>
      <c r="J120" s="20">
        <v>14</v>
      </c>
      <c r="K120" s="20">
        <v>1</v>
      </c>
      <c r="L120" s="20">
        <v>2</v>
      </c>
      <c r="M120" s="20">
        <v>9</v>
      </c>
      <c r="N120" s="20">
        <v>0</v>
      </c>
      <c r="O120" s="20">
        <v>3581</v>
      </c>
      <c r="P120" s="20">
        <v>1</v>
      </c>
      <c r="Q120" s="20">
        <v>1</v>
      </c>
      <c r="R120" s="20">
        <v>0</v>
      </c>
      <c r="S120" s="20"/>
      <c r="T120" s="30" t="s">
        <v>32</v>
      </c>
      <c r="U120" s="22">
        <v>403406</v>
      </c>
      <c r="V120" s="22">
        <v>403406</v>
      </c>
      <c r="W120" s="22">
        <v>0</v>
      </c>
      <c r="X120" s="31">
        <v>0</v>
      </c>
      <c r="Y120" s="31">
        <v>204201</v>
      </c>
      <c r="Z120" s="22">
        <v>0</v>
      </c>
      <c r="AA120" s="31">
        <v>0</v>
      </c>
      <c r="AB120" s="32">
        <v>0</v>
      </c>
    </row>
    <row r="121" spans="1:28" x14ac:dyDescent="0.25">
      <c r="A121" s="30" t="s">
        <v>285</v>
      </c>
      <c r="B121" s="30" t="s">
        <v>259</v>
      </c>
      <c r="C121" s="30" t="s">
        <v>70</v>
      </c>
      <c r="D121" s="30" t="s">
        <v>225</v>
      </c>
      <c r="E121" s="20" t="s">
        <v>72</v>
      </c>
      <c r="F121" s="20">
        <v>2</v>
      </c>
      <c r="G121" s="20">
        <v>6</v>
      </c>
      <c r="H121" s="20">
        <v>9</v>
      </c>
      <c r="I121" s="20">
        <v>509</v>
      </c>
      <c r="J121" s="20">
        <v>14</v>
      </c>
      <c r="K121" s="20">
        <v>1</v>
      </c>
      <c r="L121" s="20">
        <v>2</v>
      </c>
      <c r="M121" s="20">
        <v>9</v>
      </c>
      <c r="N121" s="20">
        <v>0</v>
      </c>
      <c r="O121" s="20">
        <v>3981</v>
      </c>
      <c r="P121" s="20">
        <v>1</v>
      </c>
      <c r="Q121" s="20">
        <v>1</v>
      </c>
      <c r="R121" s="20">
        <v>0</v>
      </c>
      <c r="S121" s="20"/>
      <c r="T121" s="30" t="s">
        <v>32</v>
      </c>
      <c r="U121" s="22">
        <v>859744</v>
      </c>
      <c r="V121" s="22">
        <v>859744</v>
      </c>
      <c r="W121" s="22">
        <v>173032.77000000002</v>
      </c>
      <c r="X121" s="31">
        <v>173032.77</v>
      </c>
      <c r="Y121" s="31">
        <v>859744</v>
      </c>
      <c r="Z121" s="22">
        <v>47032.08</v>
      </c>
      <c r="AA121" s="31">
        <v>47032.08</v>
      </c>
      <c r="AB121" s="32">
        <v>0</v>
      </c>
    </row>
    <row r="122" spans="1:28" x14ac:dyDescent="0.25">
      <c r="A122" s="30" t="s">
        <v>286</v>
      </c>
      <c r="B122" s="30" t="s">
        <v>259</v>
      </c>
      <c r="C122" s="30" t="s">
        <v>70</v>
      </c>
      <c r="D122" s="30" t="s">
        <v>227</v>
      </c>
      <c r="E122" s="20" t="s">
        <v>72</v>
      </c>
      <c r="F122" s="20">
        <v>2</v>
      </c>
      <c r="G122" s="20">
        <v>6</v>
      </c>
      <c r="H122" s="20">
        <v>9</v>
      </c>
      <c r="I122" s="20">
        <v>509</v>
      </c>
      <c r="J122" s="20">
        <v>14</v>
      </c>
      <c r="K122" s="20">
        <v>1</v>
      </c>
      <c r="L122" s="20">
        <v>2</v>
      </c>
      <c r="M122" s="20">
        <v>9</v>
      </c>
      <c r="N122" s="20">
        <v>0</v>
      </c>
      <c r="O122" s="20">
        <v>3982</v>
      </c>
      <c r="P122" s="20">
        <v>1</v>
      </c>
      <c r="Q122" s="20">
        <v>1</v>
      </c>
      <c r="R122" s="20">
        <v>0</v>
      </c>
      <c r="S122" s="20"/>
      <c r="T122" s="30" t="s">
        <v>32</v>
      </c>
      <c r="U122" s="22">
        <v>505516</v>
      </c>
      <c r="V122" s="22">
        <v>505516</v>
      </c>
      <c r="W122" s="22">
        <v>55705.49</v>
      </c>
      <c r="X122" s="31">
        <v>55705.49</v>
      </c>
      <c r="Y122" s="31">
        <v>505516</v>
      </c>
      <c r="Z122" s="22">
        <v>15808.29</v>
      </c>
      <c r="AA122" s="31">
        <v>15808.29</v>
      </c>
      <c r="AB122" s="32">
        <v>0</v>
      </c>
    </row>
    <row r="123" spans="1:28" x14ac:dyDescent="0.25">
      <c r="A123" s="30" t="s">
        <v>287</v>
      </c>
      <c r="B123" s="30" t="s">
        <v>259</v>
      </c>
      <c r="C123" s="30" t="s">
        <v>229</v>
      </c>
      <c r="D123" s="30" t="s">
        <v>232</v>
      </c>
      <c r="E123" s="20" t="s">
        <v>79</v>
      </c>
      <c r="F123" s="20">
        <v>2</v>
      </c>
      <c r="G123" s="20">
        <v>6</v>
      </c>
      <c r="H123" s="20">
        <v>9</v>
      </c>
      <c r="I123" s="20">
        <v>509</v>
      </c>
      <c r="J123" s="20">
        <v>15</v>
      </c>
      <c r="K123" s="20" t="s">
        <v>230</v>
      </c>
      <c r="L123" s="20">
        <v>1</v>
      </c>
      <c r="M123" s="20">
        <v>9</v>
      </c>
      <c r="N123" s="20">
        <v>0</v>
      </c>
      <c r="O123" s="20">
        <v>1311</v>
      </c>
      <c r="P123" s="20">
        <v>1</v>
      </c>
      <c r="Q123" s="20">
        <v>1</v>
      </c>
      <c r="R123" s="20">
        <v>0</v>
      </c>
      <c r="S123" s="20"/>
      <c r="T123" s="30" t="s">
        <v>27</v>
      </c>
      <c r="U123" s="22">
        <v>70806</v>
      </c>
      <c r="V123" s="22">
        <v>70806</v>
      </c>
      <c r="W123" s="22">
        <v>16992</v>
      </c>
      <c r="X123" s="31">
        <v>16992</v>
      </c>
      <c r="Y123" s="31">
        <v>16992</v>
      </c>
      <c r="Z123" s="22">
        <v>5664</v>
      </c>
      <c r="AA123" s="31">
        <v>5664</v>
      </c>
      <c r="AB123" s="32">
        <v>0</v>
      </c>
    </row>
    <row r="124" spans="1:28" x14ac:dyDescent="0.25">
      <c r="A124" s="30" t="s">
        <v>288</v>
      </c>
      <c r="B124" s="30" t="s">
        <v>259</v>
      </c>
      <c r="C124" s="30" t="s">
        <v>229</v>
      </c>
      <c r="D124" s="30" t="s">
        <v>234</v>
      </c>
      <c r="E124" s="20" t="s">
        <v>79</v>
      </c>
      <c r="F124" s="20">
        <v>2</v>
      </c>
      <c r="G124" s="20">
        <v>6</v>
      </c>
      <c r="H124" s="20">
        <v>9</v>
      </c>
      <c r="I124" s="20">
        <v>509</v>
      </c>
      <c r="J124" s="20">
        <v>15</v>
      </c>
      <c r="K124" s="20" t="s">
        <v>230</v>
      </c>
      <c r="L124" s="20">
        <v>1</v>
      </c>
      <c r="M124" s="20">
        <v>9</v>
      </c>
      <c r="N124" s="20">
        <v>0</v>
      </c>
      <c r="O124" s="20">
        <v>1321</v>
      </c>
      <c r="P124" s="20">
        <v>1</v>
      </c>
      <c r="Q124" s="20">
        <v>1</v>
      </c>
      <c r="R124" s="20">
        <v>0</v>
      </c>
      <c r="S124" s="20"/>
      <c r="T124" s="30" t="s">
        <v>27</v>
      </c>
      <c r="U124" s="22">
        <v>773236</v>
      </c>
      <c r="V124" s="22">
        <v>773236</v>
      </c>
      <c r="W124" s="22">
        <v>193312.77</v>
      </c>
      <c r="X124" s="31">
        <v>193312.77</v>
      </c>
      <c r="Y124" s="31">
        <v>193312.77</v>
      </c>
      <c r="Z124" s="22">
        <v>57996.77</v>
      </c>
      <c r="AA124" s="31">
        <v>57996.77</v>
      </c>
      <c r="AB124" s="32">
        <v>0</v>
      </c>
    </row>
    <row r="125" spans="1:28" x14ac:dyDescent="0.25">
      <c r="A125" s="30" t="s">
        <v>289</v>
      </c>
      <c r="B125" s="30" t="s">
        <v>259</v>
      </c>
      <c r="C125" s="30" t="s">
        <v>229</v>
      </c>
      <c r="D125" s="30" t="s">
        <v>236</v>
      </c>
      <c r="E125" s="20" t="s">
        <v>79</v>
      </c>
      <c r="F125" s="20">
        <v>2</v>
      </c>
      <c r="G125" s="20">
        <v>6</v>
      </c>
      <c r="H125" s="20">
        <v>9</v>
      </c>
      <c r="I125" s="20">
        <v>509</v>
      </c>
      <c r="J125" s="20">
        <v>15</v>
      </c>
      <c r="K125" s="20" t="s">
        <v>230</v>
      </c>
      <c r="L125" s="20">
        <v>1</v>
      </c>
      <c r="M125" s="20">
        <v>9</v>
      </c>
      <c r="N125" s="20">
        <v>0</v>
      </c>
      <c r="O125" s="20">
        <v>1411</v>
      </c>
      <c r="P125" s="20">
        <v>1</v>
      </c>
      <c r="Q125" s="20">
        <v>1</v>
      </c>
      <c r="R125" s="20">
        <v>1</v>
      </c>
      <c r="S125" s="20"/>
      <c r="T125" s="30" t="s">
        <v>27</v>
      </c>
      <c r="U125" s="22">
        <v>595341</v>
      </c>
      <c r="V125" s="22">
        <v>595341</v>
      </c>
      <c r="W125" s="22">
        <v>101998.98999999999</v>
      </c>
      <c r="X125" s="31">
        <v>101998.99</v>
      </c>
      <c r="Y125" s="31">
        <v>101998.99</v>
      </c>
      <c r="Z125" s="22">
        <v>50957.49</v>
      </c>
      <c r="AA125" s="31">
        <v>50957.49</v>
      </c>
      <c r="AB125" s="32">
        <v>0</v>
      </c>
    </row>
    <row r="126" spans="1:28" x14ac:dyDescent="0.25">
      <c r="A126" s="30" t="s">
        <v>290</v>
      </c>
      <c r="B126" s="30" t="s">
        <v>259</v>
      </c>
      <c r="C126" s="30" t="s">
        <v>229</v>
      </c>
      <c r="D126" s="30" t="s">
        <v>291</v>
      </c>
      <c r="E126" s="20" t="s">
        <v>79</v>
      </c>
      <c r="F126" s="20">
        <v>2</v>
      </c>
      <c r="G126" s="20">
        <v>6</v>
      </c>
      <c r="H126" s="20">
        <v>9</v>
      </c>
      <c r="I126" s="20">
        <v>509</v>
      </c>
      <c r="J126" s="20">
        <v>15</v>
      </c>
      <c r="K126" s="20" t="s">
        <v>230</v>
      </c>
      <c r="L126" s="20">
        <v>1</v>
      </c>
      <c r="M126" s="20">
        <v>9</v>
      </c>
      <c r="N126" s="20">
        <v>0</v>
      </c>
      <c r="O126" s="20">
        <v>1421</v>
      </c>
      <c r="P126" s="20">
        <v>1</v>
      </c>
      <c r="Q126" s="20">
        <v>1</v>
      </c>
      <c r="R126" s="20">
        <v>1</v>
      </c>
      <c r="S126" s="20"/>
      <c r="T126" s="30" t="s">
        <v>27</v>
      </c>
      <c r="U126" s="22">
        <v>548352</v>
      </c>
      <c r="V126" s="22">
        <v>548352</v>
      </c>
      <c r="W126" s="22">
        <v>120637</v>
      </c>
      <c r="X126" s="31">
        <v>120637</v>
      </c>
      <c r="Y126" s="31">
        <v>120637</v>
      </c>
      <c r="Z126" s="22">
        <v>54835</v>
      </c>
      <c r="AA126" s="31">
        <v>54835</v>
      </c>
      <c r="AB126" s="32">
        <v>0</v>
      </c>
    </row>
    <row r="127" spans="1:28" x14ac:dyDescent="0.25">
      <c r="A127" s="30" t="s">
        <v>292</v>
      </c>
      <c r="B127" s="30" t="s">
        <v>259</v>
      </c>
      <c r="C127" s="30" t="s">
        <v>229</v>
      </c>
      <c r="D127" s="30" t="s">
        <v>238</v>
      </c>
      <c r="E127" s="20" t="s">
        <v>79</v>
      </c>
      <c r="F127" s="20">
        <v>2</v>
      </c>
      <c r="G127" s="20">
        <v>6</v>
      </c>
      <c r="H127" s="20">
        <v>9</v>
      </c>
      <c r="I127" s="20">
        <v>509</v>
      </c>
      <c r="J127" s="20">
        <v>15</v>
      </c>
      <c r="K127" s="20" t="s">
        <v>230</v>
      </c>
      <c r="L127" s="20">
        <v>1</v>
      </c>
      <c r="M127" s="20">
        <v>9</v>
      </c>
      <c r="N127" s="20">
        <v>0</v>
      </c>
      <c r="O127" s="20">
        <v>1431</v>
      </c>
      <c r="P127" s="20">
        <v>1</v>
      </c>
      <c r="Q127" s="20">
        <v>1</v>
      </c>
      <c r="R127" s="20">
        <v>0</v>
      </c>
      <c r="S127" s="20"/>
      <c r="T127" s="30" t="s">
        <v>27</v>
      </c>
      <c r="U127" s="22">
        <v>366271</v>
      </c>
      <c r="V127" s="22">
        <v>366271</v>
      </c>
      <c r="W127" s="22">
        <v>80579</v>
      </c>
      <c r="X127" s="31">
        <v>80579</v>
      </c>
      <c r="Y127" s="31">
        <v>80579</v>
      </c>
      <c r="Z127" s="22">
        <v>36627</v>
      </c>
      <c r="AA127" s="31">
        <v>36627</v>
      </c>
      <c r="AB127" s="32">
        <v>0</v>
      </c>
    </row>
    <row r="128" spans="1:28" x14ac:dyDescent="0.25">
      <c r="A128" s="30" t="s">
        <v>293</v>
      </c>
      <c r="B128" s="30" t="s">
        <v>259</v>
      </c>
      <c r="C128" s="30" t="s">
        <v>229</v>
      </c>
      <c r="D128" s="30" t="s">
        <v>240</v>
      </c>
      <c r="E128" s="20" t="s">
        <v>79</v>
      </c>
      <c r="F128" s="20">
        <v>2</v>
      </c>
      <c r="G128" s="20">
        <v>6</v>
      </c>
      <c r="H128" s="20">
        <v>9</v>
      </c>
      <c r="I128" s="20">
        <v>509</v>
      </c>
      <c r="J128" s="20">
        <v>15</v>
      </c>
      <c r="K128" s="20" t="s">
        <v>230</v>
      </c>
      <c r="L128" s="20">
        <v>1</v>
      </c>
      <c r="M128" s="20">
        <v>9</v>
      </c>
      <c r="N128" s="20">
        <v>0</v>
      </c>
      <c r="O128" s="20">
        <v>1441</v>
      </c>
      <c r="P128" s="20">
        <v>1</v>
      </c>
      <c r="Q128" s="20">
        <v>1</v>
      </c>
      <c r="R128" s="20">
        <v>0</v>
      </c>
      <c r="S128" s="20"/>
      <c r="T128" s="30" t="s">
        <v>27</v>
      </c>
      <c r="U128" s="22">
        <v>313816</v>
      </c>
      <c r="V128" s="22">
        <v>313816</v>
      </c>
      <c r="W128" s="22">
        <v>0</v>
      </c>
      <c r="X128" s="31">
        <v>0</v>
      </c>
      <c r="Y128" s="31">
        <v>0</v>
      </c>
      <c r="Z128" s="22">
        <v>0</v>
      </c>
      <c r="AA128" s="31">
        <v>0</v>
      </c>
      <c r="AB128" s="32">
        <v>0</v>
      </c>
    </row>
    <row r="129" spans="1:28" x14ac:dyDescent="0.25">
      <c r="A129" s="30" t="s">
        <v>294</v>
      </c>
      <c r="B129" s="30" t="s">
        <v>259</v>
      </c>
      <c r="C129" s="30" t="s">
        <v>229</v>
      </c>
      <c r="D129" s="30" t="s">
        <v>242</v>
      </c>
      <c r="E129" s="20" t="s">
        <v>79</v>
      </c>
      <c r="F129" s="20">
        <v>2</v>
      </c>
      <c r="G129" s="20">
        <v>6</v>
      </c>
      <c r="H129" s="20">
        <v>9</v>
      </c>
      <c r="I129" s="20">
        <v>509</v>
      </c>
      <c r="J129" s="20">
        <v>15</v>
      </c>
      <c r="K129" s="20" t="s">
        <v>230</v>
      </c>
      <c r="L129" s="20">
        <v>1</v>
      </c>
      <c r="M129" s="20">
        <v>9</v>
      </c>
      <c r="N129" s="20">
        <v>0</v>
      </c>
      <c r="O129" s="20">
        <v>1511</v>
      </c>
      <c r="P129" s="20">
        <v>1</v>
      </c>
      <c r="Q129" s="20">
        <v>1</v>
      </c>
      <c r="R129" s="20">
        <v>0</v>
      </c>
      <c r="S129" s="20"/>
      <c r="T129" s="30" t="s">
        <v>27</v>
      </c>
      <c r="U129" s="22">
        <v>3758792</v>
      </c>
      <c r="V129" s="22">
        <v>3758792</v>
      </c>
      <c r="W129" s="22">
        <v>886706.74</v>
      </c>
      <c r="X129" s="31">
        <v>886706.74</v>
      </c>
      <c r="Y129" s="31">
        <v>886706.74</v>
      </c>
      <c r="Z129" s="22">
        <v>253991.3</v>
      </c>
      <c r="AA129" s="31">
        <v>253991.3</v>
      </c>
      <c r="AB129" s="32">
        <v>0</v>
      </c>
    </row>
    <row r="130" spans="1:28" x14ac:dyDescent="0.25">
      <c r="A130" s="30" t="s">
        <v>295</v>
      </c>
      <c r="B130" s="30" t="s">
        <v>259</v>
      </c>
      <c r="C130" s="30" t="s">
        <v>229</v>
      </c>
      <c r="D130" s="30" t="s">
        <v>244</v>
      </c>
      <c r="E130" s="20" t="s">
        <v>79</v>
      </c>
      <c r="F130" s="20">
        <v>2</v>
      </c>
      <c r="G130" s="20">
        <v>6</v>
      </c>
      <c r="H130" s="20">
        <v>9</v>
      </c>
      <c r="I130" s="20">
        <v>509</v>
      </c>
      <c r="J130" s="20">
        <v>15</v>
      </c>
      <c r="K130" s="20" t="s">
        <v>230</v>
      </c>
      <c r="L130" s="20">
        <v>1</v>
      </c>
      <c r="M130" s="20">
        <v>9</v>
      </c>
      <c r="N130" s="20">
        <v>0</v>
      </c>
      <c r="O130" s="20">
        <v>1531</v>
      </c>
      <c r="P130" s="20">
        <v>1</v>
      </c>
      <c r="Q130" s="20">
        <v>1</v>
      </c>
      <c r="R130" s="20">
        <v>0</v>
      </c>
      <c r="S130" s="20"/>
      <c r="T130" s="30" t="s">
        <v>27</v>
      </c>
      <c r="U130" s="22">
        <v>164523</v>
      </c>
      <c r="V130" s="22">
        <v>164523</v>
      </c>
      <c r="W130" s="22">
        <v>0</v>
      </c>
      <c r="X130" s="31">
        <v>0</v>
      </c>
      <c r="Y130" s="31">
        <v>0</v>
      </c>
      <c r="Z130" s="22">
        <v>0</v>
      </c>
      <c r="AA130" s="31">
        <v>0</v>
      </c>
      <c r="AB130" s="32">
        <v>0</v>
      </c>
    </row>
    <row r="131" spans="1:28" x14ac:dyDescent="0.25">
      <c r="A131" s="30" t="s">
        <v>296</v>
      </c>
      <c r="B131" s="30" t="s">
        <v>259</v>
      </c>
      <c r="C131" s="30" t="s">
        <v>229</v>
      </c>
      <c r="D131" s="30" t="s">
        <v>246</v>
      </c>
      <c r="E131" s="20" t="s">
        <v>79</v>
      </c>
      <c r="F131" s="20">
        <v>2</v>
      </c>
      <c r="G131" s="20">
        <v>6</v>
      </c>
      <c r="H131" s="20">
        <v>9</v>
      </c>
      <c r="I131" s="20">
        <v>509</v>
      </c>
      <c r="J131" s="20">
        <v>15</v>
      </c>
      <c r="K131" s="20" t="s">
        <v>230</v>
      </c>
      <c r="L131" s="20">
        <v>1</v>
      </c>
      <c r="M131" s="20">
        <v>9</v>
      </c>
      <c r="N131" s="20">
        <v>0</v>
      </c>
      <c r="O131" s="20">
        <v>1541</v>
      </c>
      <c r="P131" s="20">
        <v>1</v>
      </c>
      <c r="Q131" s="20">
        <v>1</v>
      </c>
      <c r="R131" s="20">
        <v>18</v>
      </c>
      <c r="S131" s="20"/>
      <c r="T131" s="30" t="s">
        <v>27</v>
      </c>
      <c r="U131" s="22">
        <v>1008568</v>
      </c>
      <c r="V131" s="22">
        <v>1008568</v>
      </c>
      <c r="W131" s="22">
        <v>0</v>
      </c>
      <c r="X131" s="31">
        <v>0</v>
      </c>
      <c r="Y131" s="31">
        <v>0</v>
      </c>
      <c r="Z131" s="22">
        <v>0</v>
      </c>
      <c r="AA131" s="31">
        <v>0</v>
      </c>
      <c r="AB131" s="32">
        <v>0</v>
      </c>
    </row>
    <row r="132" spans="1:28" x14ac:dyDescent="0.25">
      <c r="A132" s="30" t="s">
        <v>297</v>
      </c>
      <c r="B132" s="30" t="s">
        <v>259</v>
      </c>
      <c r="C132" s="30" t="s">
        <v>229</v>
      </c>
      <c r="D132" s="30" t="s">
        <v>248</v>
      </c>
      <c r="E132" s="20" t="s">
        <v>79</v>
      </c>
      <c r="F132" s="20">
        <v>2</v>
      </c>
      <c r="G132" s="20">
        <v>6</v>
      </c>
      <c r="H132" s="20">
        <v>9</v>
      </c>
      <c r="I132" s="20">
        <v>509</v>
      </c>
      <c r="J132" s="20">
        <v>15</v>
      </c>
      <c r="K132" s="20" t="s">
        <v>230</v>
      </c>
      <c r="L132" s="20">
        <v>1</v>
      </c>
      <c r="M132" s="20">
        <v>9</v>
      </c>
      <c r="N132" s="20">
        <v>0</v>
      </c>
      <c r="O132" s="20">
        <v>1546</v>
      </c>
      <c r="P132" s="20">
        <v>1</v>
      </c>
      <c r="Q132" s="20">
        <v>1</v>
      </c>
      <c r="R132" s="20">
        <v>0</v>
      </c>
      <c r="S132" s="20"/>
      <c r="T132" s="30" t="s">
        <v>27</v>
      </c>
      <c r="U132" s="22">
        <v>2757836</v>
      </c>
      <c r="V132" s="22">
        <v>2757836</v>
      </c>
      <c r="W132" s="22">
        <v>733410.6</v>
      </c>
      <c r="X132" s="31">
        <v>733410.6</v>
      </c>
      <c r="Y132" s="31">
        <v>733410.6</v>
      </c>
      <c r="Z132" s="22">
        <v>220627</v>
      </c>
      <c r="AA132" s="31">
        <v>277669.11</v>
      </c>
      <c r="AB132" s="32">
        <v>0</v>
      </c>
    </row>
    <row r="133" spans="1:28" x14ac:dyDescent="0.25">
      <c r="A133" s="30" t="s">
        <v>298</v>
      </c>
      <c r="B133" s="30" t="s">
        <v>259</v>
      </c>
      <c r="C133" s="30" t="s">
        <v>229</v>
      </c>
      <c r="D133" s="30" t="s">
        <v>250</v>
      </c>
      <c r="E133" s="20" t="s">
        <v>79</v>
      </c>
      <c r="F133" s="20">
        <v>2</v>
      </c>
      <c r="G133" s="20">
        <v>6</v>
      </c>
      <c r="H133" s="20">
        <v>9</v>
      </c>
      <c r="I133" s="20">
        <v>509</v>
      </c>
      <c r="J133" s="20">
        <v>15</v>
      </c>
      <c r="K133" s="20" t="s">
        <v>230</v>
      </c>
      <c r="L133" s="20">
        <v>1</v>
      </c>
      <c r="M133" s="20">
        <v>9</v>
      </c>
      <c r="N133" s="20">
        <v>0</v>
      </c>
      <c r="O133" s="20">
        <v>1547</v>
      </c>
      <c r="P133" s="20">
        <v>1</v>
      </c>
      <c r="Q133" s="20">
        <v>1</v>
      </c>
      <c r="R133" s="20">
        <v>0</v>
      </c>
      <c r="S133" s="20"/>
      <c r="T133" s="30" t="s">
        <v>27</v>
      </c>
      <c r="U133" s="22">
        <v>729947</v>
      </c>
      <c r="V133" s="22">
        <v>729947</v>
      </c>
      <c r="W133" s="22">
        <v>0</v>
      </c>
      <c r="X133" s="31">
        <v>0</v>
      </c>
      <c r="Y133" s="31">
        <v>0</v>
      </c>
      <c r="Z133" s="22">
        <v>0</v>
      </c>
      <c r="AA133" s="31">
        <v>0</v>
      </c>
      <c r="AB133" s="32">
        <v>0</v>
      </c>
    </row>
    <row r="134" spans="1:28" x14ac:dyDescent="0.25">
      <c r="A134" s="30" t="s">
        <v>299</v>
      </c>
      <c r="B134" s="30" t="s">
        <v>259</v>
      </c>
      <c r="C134" s="30" t="s">
        <v>229</v>
      </c>
      <c r="D134" s="30" t="s">
        <v>252</v>
      </c>
      <c r="E134" s="20" t="s">
        <v>79</v>
      </c>
      <c r="F134" s="20">
        <v>2</v>
      </c>
      <c r="G134" s="20">
        <v>6</v>
      </c>
      <c r="H134" s="20">
        <v>9</v>
      </c>
      <c r="I134" s="20">
        <v>509</v>
      </c>
      <c r="J134" s="20">
        <v>15</v>
      </c>
      <c r="K134" s="20" t="s">
        <v>230</v>
      </c>
      <c r="L134" s="20">
        <v>1</v>
      </c>
      <c r="M134" s="20">
        <v>9</v>
      </c>
      <c r="N134" s="20">
        <v>0</v>
      </c>
      <c r="O134" s="20">
        <v>1591</v>
      </c>
      <c r="P134" s="20">
        <v>1</v>
      </c>
      <c r="Q134" s="20">
        <v>1</v>
      </c>
      <c r="R134" s="20">
        <v>0</v>
      </c>
      <c r="S134" s="20"/>
      <c r="T134" s="30" t="s">
        <v>27</v>
      </c>
      <c r="U134" s="22">
        <v>538517</v>
      </c>
      <c r="V134" s="22">
        <v>538517</v>
      </c>
      <c r="W134" s="22">
        <v>140015</v>
      </c>
      <c r="X134" s="31">
        <v>140015</v>
      </c>
      <c r="Y134" s="31">
        <v>140015</v>
      </c>
      <c r="Z134" s="22">
        <v>45774</v>
      </c>
      <c r="AA134" s="31">
        <v>45774</v>
      </c>
      <c r="AB134" s="32">
        <v>0</v>
      </c>
    </row>
    <row r="135" spans="1:28" x14ac:dyDescent="0.25">
      <c r="A135" s="30" t="s">
        <v>300</v>
      </c>
      <c r="B135" s="30" t="s">
        <v>259</v>
      </c>
      <c r="C135" s="30" t="s">
        <v>229</v>
      </c>
      <c r="D135" s="30" t="s">
        <v>254</v>
      </c>
      <c r="E135" s="20" t="s">
        <v>79</v>
      </c>
      <c r="F135" s="20">
        <v>2</v>
      </c>
      <c r="G135" s="20">
        <v>6</v>
      </c>
      <c r="H135" s="20">
        <v>9</v>
      </c>
      <c r="I135" s="20">
        <v>509</v>
      </c>
      <c r="J135" s="20">
        <v>15</v>
      </c>
      <c r="K135" s="20" t="s">
        <v>230</v>
      </c>
      <c r="L135" s="20">
        <v>1</v>
      </c>
      <c r="M135" s="20">
        <v>9</v>
      </c>
      <c r="N135" s="20">
        <v>0</v>
      </c>
      <c r="O135" s="20">
        <v>1711</v>
      </c>
      <c r="P135" s="20">
        <v>1</v>
      </c>
      <c r="Q135" s="20">
        <v>1</v>
      </c>
      <c r="R135" s="20">
        <v>0</v>
      </c>
      <c r="S135" s="20"/>
      <c r="T135" s="30" t="s">
        <v>27</v>
      </c>
      <c r="U135" s="22">
        <v>1648291</v>
      </c>
      <c r="V135" s="22">
        <v>1648291</v>
      </c>
      <c r="W135" s="22">
        <v>377769.2</v>
      </c>
      <c r="X135" s="31">
        <v>377769.2</v>
      </c>
      <c r="Y135" s="31">
        <v>377769.2</v>
      </c>
      <c r="Z135" s="22">
        <v>89318.2</v>
      </c>
      <c r="AA135" s="31">
        <v>89318.2</v>
      </c>
      <c r="AB135" s="32">
        <v>0</v>
      </c>
    </row>
    <row r="136" spans="1:28" x14ac:dyDescent="0.25">
      <c r="A136" s="30" t="s">
        <v>301</v>
      </c>
      <c r="B136" s="30" t="s">
        <v>259</v>
      </c>
      <c r="C136" s="30" t="s">
        <v>229</v>
      </c>
      <c r="D136" s="30" t="s">
        <v>256</v>
      </c>
      <c r="E136" s="20" t="s">
        <v>79</v>
      </c>
      <c r="F136" s="20">
        <v>2</v>
      </c>
      <c r="G136" s="20">
        <v>6</v>
      </c>
      <c r="H136" s="20">
        <v>9</v>
      </c>
      <c r="I136" s="20">
        <v>509</v>
      </c>
      <c r="J136" s="20">
        <v>15</v>
      </c>
      <c r="K136" s="20" t="s">
        <v>230</v>
      </c>
      <c r="L136" s="20">
        <v>1</v>
      </c>
      <c r="M136" s="20">
        <v>9</v>
      </c>
      <c r="N136" s="20">
        <v>0</v>
      </c>
      <c r="O136" s="20">
        <v>1714</v>
      </c>
      <c r="P136" s="20">
        <v>1</v>
      </c>
      <c r="Q136" s="20">
        <v>1</v>
      </c>
      <c r="R136" s="20">
        <v>0</v>
      </c>
      <c r="S136" s="20"/>
      <c r="T136" s="30" t="s">
        <v>27</v>
      </c>
      <c r="U136" s="22">
        <v>686765</v>
      </c>
      <c r="V136" s="22">
        <v>686765</v>
      </c>
      <c r="W136" s="22">
        <v>123618</v>
      </c>
      <c r="X136" s="31">
        <v>123618</v>
      </c>
      <c r="Y136" s="31">
        <v>123618</v>
      </c>
      <c r="Z136" s="22">
        <v>41206</v>
      </c>
      <c r="AA136" s="31">
        <v>41206</v>
      </c>
      <c r="AB136" s="32">
        <v>0</v>
      </c>
    </row>
    <row r="137" spans="1:28" x14ac:dyDescent="0.25">
      <c r="A137" s="30" t="s">
        <v>302</v>
      </c>
      <c r="B137" s="30" t="s">
        <v>259</v>
      </c>
      <c r="C137" s="30" t="s">
        <v>229</v>
      </c>
      <c r="D137" s="30" t="s">
        <v>161</v>
      </c>
      <c r="E137" s="20" t="s">
        <v>79</v>
      </c>
      <c r="F137" s="20">
        <v>2</v>
      </c>
      <c r="G137" s="20">
        <v>6</v>
      </c>
      <c r="H137" s="20">
        <v>9</v>
      </c>
      <c r="I137" s="20">
        <v>509</v>
      </c>
      <c r="J137" s="20">
        <v>15</v>
      </c>
      <c r="K137" s="20" t="s">
        <v>230</v>
      </c>
      <c r="L137" s="20">
        <v>1</v>
      </c>
      <c r="M137" s="20">
        <v>9</v>
      </c>
      <c r="N137" s="20">
        <v>0</v>
      </c>
      <c r="O137" s="20">
        <v>3112</v>
      </c>
      <c r="P137" s="20">
        <v>1</v>
      </c>
      <c r="Q137" s="20">
        <v>1</v>
      </c>
      <c r="R137" s="20">
        <v>0</v>
      </c>
      <c r="S137" s="20"/>
      <c r="T137" s="30" t="s">
        <v>32</v>
      </c>
      <c r="U137" s="22">
        <v>807401</v>
      </c>
      <c r="V137" s="22">
        <v>807401</v>
      </c>
      <c r="W137" s="22">
        <v>48610.19</v>
      </c>
      <c r="X137" s="31">
        <v>48610.19</v>
      </c>
      <c r="Y137" s="31">
        <v>807401</v>
      </c>
      <c r="Z137" s="22">
        <v>48610.19</v>
      </c>
      <c r="AA137" s="31">
        <v>48610.19</v>
      </c>
      <c r="AB137" s="32">
        <v>0</v>
      </c>
    </row>
    <row r="138" spans="1:28" x14ac:dyDescent="0.25">
      <c r="A138" s="30" t="s">
        <v>303</v>
      </c>
      <c r="B138" s="30" t="s">
        <v>304</v>
      </c>
      <c r="C138" s="30" t="s">
        <v>77</v>
      </c>
      <c r="D138" s="30" t="s">
        <v>78</v>
      </c>
      <c r="E138" s="20" t="s">
        <v>79</v>
      </c>
      <c r="F138" s="20">
        <v>3</v>
      </c>
      <c r="G138" s="20">
        <v>5</v>
      </c>
      <c r="H138" s="20">
        <v>6</v>
      </c>
      <c r="I138" s="20">
        <v>361</v>
      </c>
      <c r="J138" s="20">
        <v>12</v>
      </c>
      <c r="K138" s="20">
        <v>1</v>
      </c>
      <c r="L138" s="20">
        <v>1</v>
      </c>
      <c r="M138" s="20">
        <v>9</v>
      </c>
      <c r="N138" s="20">
        <v>0</v>
      </c>
      <c r="O138" s="20">
        <v>2461</v>
      </c>
      <c r="P138" s="20">
        <v>1</v>
      </c>
      <c r="Q138" s="20">
        <v>1</v>
      </c>
      <c r="R138" s="20">
        <v>0</v>
      </c>
      <c r="S138" s="20"/>
      <c r="T138" s="30" t="s">
        <v>29</v>
      </c>
      <c r="U138" s="22">
        <v>252988</v>
      </c>
      <c r="V138" s="22">
        <v>252988</v>
      </c>
      <c r="W138" s="22">
        <v>0</v>
      </c>
      <c r="X138" s="31">
        <v>0</v>
      </c>
      <c r="Y138" s="31">
        <v>0</v>
      </c>
      <c r="Z138" s="22">
        <v>0</v>
      </c>
      <c r="AA138" s="31">
        <v>0</v>
      </c>
      <c r="AB138" s="32">
        <v>0</v>
      </c>
    </row>
    <row r="139" spans="1:28" x14ac:dyDescent="0.25">
      <c r="A139" s="30" t="s">
        <v>305</v>
      </c>
      <c r="B139" s="30" t="s">
        <v>304</v>
      </c>
      <c r="C139" s="30" t="s">
        <v>70</v>
      </c>
      <c r="D139" s="30" t="s">
        <v>122</v>
      </c>
      <c r="E139" s="20" t="s">
        <v>72</v>
      </c>
      <c r="F139" s="20">
        <v>3</v>
      </c>
      <c r="G139" s="20">
        <v>5</v>
      </c>
      <c r="H139" s="20">
        <v>6</v>
      </c>
      <c r="I139" s="20">
        <v>361</v>
      </c>
      <c r="J139" s="20">
        <v>14</v>
      </c>
      <c r="K139" s="20">
        <v>1</v>
      </c>
      <c r="L139" s="20">
        <v>2</v>
      </c>
      <c r="M139" s="20">
        <v>9</v>
      </c>
      <c r="N139" s="20">
        <v>0</v>
      </c>
      <c r="O139" s="20">
        <v>2111</v>
      </c>
      <c r="P139" s="20">
        <v>1</v>
      </c>
      <c r="Q139" s="20">
        <v>1</v>
      </c>
      <c r="R139" s="20">
        <v>0</v>
      </c>
      <c r="S139" s="20"/>
      <c r="T139" s="30" t="s">
        <v>29</v>
      </c>
      <c r="U139" s="22">
        <v>226138</v>
      </c>
      <c r="V139" s="22">
        <v>226138</v>
      </c>
      <c r="W139" s="22">
        <v>0</v>
      </c>
      <c r="X139" s="31">
        <v>0</v>
      </c>
      <c r="Y139" s="31">
        <v>0</v>
      </c>
      <c r="Z139" s="22">
        <v>0</v>
      </c>
      <c r="AA139" s="31">
        <v>0</v>
      </c>
      <c r="AB139" s="32">
        <v>0</v>
      </c>
    </row>
    <row r="140" spans="1:28" x14ac:dyDescent="0.25">
      <c r="A140" s="30" t="s">
        <v>306</v>
      </c>
      <c r="B140" s="30" t="s">
        <v>304</v>
      </c>
      <c r="C140" s="30" t="s">
        <v>70</v>
      </c>
      <c r="D140" s="30" t="s">
        <v>307</v>
      </c>
      <c r="E140" s="20" t="s">
        <v>72</v>
      </c>
      <c r="F140" s="20">
        <v>3</v>
      </c>
      <c r="G140" s="20">
        <v>5</v>
      </c>
      <c r="H140" s="20">
        <v>6</v>
      </c>
      <c r="I140" s="20">
        <v>361</v>
      </c>
      <c r="J140" s="20">
        <v>14</v>
      </c>
      <c r="K140" s="20">
        <v>1</v>
      </c>
      <c r="L140" s="20">
        <v>2</v>
      </c>
      <c r="M140" s="20">
        <v>9</v>
      </c>
      <c r="N140" s="20">
        <v>0</v>
      </c>
      <c r="O140" s="20">
        <v>2121</v>
      </c>
      <c r="P140" s="20">
        <v>1</v>
      </c>
      <c r="Q140" s="20">
        <v>1</v>
      </c>
      <c r="R140" s="20">
        <v>0</v>
      </c>
      <c r="S140" s="20"/>
      <c r="T140" s="30" t="s">
        <v>29</v>
      </c>
      <c r="U140" s="22">
        <v>54558</v>
      </c>
      <c r="V140" s="22">
        <v>54558</v>
      </c>
      <c r="W140" s="22">
        <v>0</v>
      </c>
      <c r="X140" s="31">
        <v>0</v>
      </c>
      <c r="Y140" s="31">
        <v>0</v>
      </c>
      <c r="Z140" s="22">
        <v>0</v>
      </c>
      <c r="AA140" s="31">
        <v>0</v>
      </c>
      <c r="AB140" s="32">
        <v>0</v>
      </c>
    </row>
    <row r="141" spans="1:28" x14ac:dyDescent="0.25">
      <c r="A141" s="30" t="s">
        <v>308</v>
      </c>
      <c r="B141" s="30" t="s">
        <v>304</v>
      </c>
      <c r="C141" s="30" t="s">
        <v>70</v>
      </c>
      <c r="D141" s="30" t="s">
        <v>126</v>
      </c>
      <c r="E141" s="20" t="s">
        <v>72</v>
      </c>
      <c r="F141" s="20">
        <v>3</v>
      </c>
      <c r="G141" s="20">
        <v>5</v>
      </c>
      <c r="H141" s="20">
        <v>6</v>
      </c>
      <c r="I141" s="20">
        <v>361</v>
      </c>
      <c r="J141" s="20">
        <v>14</v>
      </c>
      <c r="K141" s="20">
        <v>1</v>
      </c>
      <c r="L141" s="20">
        <v>2</v>
      </c>
      <c r="M141" s="20">
        <v>9</v>
      </c>
      <c r="N141" s="20">
        <v>0</v>
      </c>
      <c r="O141" s="20">
        <v>2151</v>
      </c>
      <c r="P141" s="20">
        <v>1</v>
      </c>
      <c r="Q141" s="20">
        <v>1</v>
      </c>
      <c r="R141" s="20">
        <v>0</v>
      </c>
      <c r="S141" s="20"/>
      <c r="T141" s="30" t="s">
        <v>29</v>
      </c>
      <c r="U141" s="22">
        <v>218232</v>
      </c>
      <c r="V141" s="22">
        <v>218232</v>
      </c>
      <c r="W141" s="22">
        <v>0</v>
      </c>
      <c r="X141" s="31">
        <v>0</v>
      </c>
      <c r="Y141" s="31">
        <v>0</v>
      </c>
      <c r="Z141" s="22">
        <v>0</v>
      </c>
      <c r="AA141" s="31">
        <v>0</v>
      </c>
      <c r="AB141" s="32">
        <v>0</v>
      </c>
    </row>
    <row r="142" spans="1:28" x14ac:dyDescent="0.25">
      <c r="A142" s="30" t="s">
        <v>309</v>
      </c>
      <c r="B142" s="30" t="s">
        <v>304</v>
      </c>
      <c r="C142" s="30" t="s">
        <v>70</v>
      </c>
      <c r="D142" s="30" t="s">
        <v>128</v>
      </c>
      <c r="E142" s="20" t="s">
        <v>72</v>
      </c>
      <c r="F142" s="20">
        <v>3</v>
      </c>
      <c r="G142" s="20">
        <v>5</v>
      </c>
      <c r="H142" s="20">
        <v>6</v>
      </c>
      <c r="I142" s="20">
        <v>361</v>
      </c>
      <c r="J142" s="20">
        <v>14</v>
      </c>
      <c r="K142" s="20">
        <v>1</v>
      </c>
      <c r="L142" s="20">
        <v>2</v>
      </c>
      <c r="M142" s="20">
        <v>9</v>
      </c>
      <c r="N142" s="20">
        <v>0</v>
      </c>
      <c r="O142" s="20">
        <v>2161</v>
      </c>
      <c r="P142" s="20">
        <v>1</v>
      </c>
      <c r="Q142" s="20">
        <v>1</v>
      </c>
      <c r="R142" s="20">
        <v>0</v>
      </c>
      <c r="S142" s="20"/>
      <c r="T142" s="30" t="s">
        <v>29</v>
      </c>
      <c r="U142" s="22">
        <v>458288</v>
      </c>
      <c r="V142" s="22">
        <v>458288</v>
      </c>
      <c r="W142" s="22">
        <v>0</v>
      </c>
      <c r="X142" s="31">
        <v>0</v>
      </c>
      <c r="Y142" s="31">
        <v>0</v>
      </c>
      <c r="Z142" s="22">
        <v>0</v>
      </c>
      <c r="AA142" s="31">
        <v>0</v>
      </c>
      <c r="AB142" s="32">
        <v>0</v>
      </c>
    </row>
    <row r="143" spans="1:28" x14ac:dyDescent="0.25">
      <c r="A143" s="30" t="s">
        <v>310</v>
      </c>
      <c r="B143" s="30" t="s">
        <v>304</v>
      </c>
      <c r="C143" s="30" t="s">
        <v>70</v>
      </c>
      <c r="D143" s="30" t="s">
        <v>280</v>
      </c>
      <c r="E143" s="20" t="s">
        <v>72</v>
      </c>
      <c r="F143" s="20">
        <v>3</v>
      </c>
      <c r="G143" s="20">
        <v>5</v>
      </c>
      <c r="H143" s="20">
        <v>6</v>
      </c>
      <c r="I143" s="20">
        <v>361</v>
      </c>
      <c r="J143" s="20">
        <v>14</v>
      </c>
      <c r="K143" s="20">
        <v>1</v>
      </c>
      <c r="L143" s="20">
        <v>2</v>
      </c>
      <c r="M143" s="20">
        <v>9</v>
      </c>
      <c r="N143" s="20">
        <v>0</v>
      </c>
      <c r="O143" s="20">
        <v>2231</v>
      </c>
      <c r="P143" s="20">
        <v>1</v>
      </c>
      <c r="Q143" s="20">
        <v>1</v>
      </c>
      <c r="R143" s="20">
        <v>0</v>
      </c>
      <c r="S143" s="20"/>
      <c r="T143" s="30" t="s">
        <v>29</v>
      </c>
      <c r="U143" s="22">
        <v>109116</v>
      </c>
      <c r="V143" s="22">
        <v>109116</v>
      </c>
      <c r="W143" s="22">
        <v>0</v>
      </c>
      <c r="X143" s="31">
        <v>0</v>
      </c>
      <c r="Y143" s="31">
        <v>0</v>
      </c>
      <c r="Z143" s="22">
        <v>0</v>
      </c>
      <c r="AA143" s="31">
        <v>0</v>
      </c>
      <c r="AB143" s="32">
        <v>0</v>
      </c>
    </row>
    <row r="144" spans="1:28" x14ac:dyDescent="0.25">
      <c r="A144" s="30" t="s">
        <v>311</v>
      </c>
      <c r="B144" s="30" t="s">
        <v>304</v>
      </c>
      <c r="C144" s="30" t="s">
        <v>70</v>
      </c>
      <c r="D144" s="30" t="s">
        <v>144</v>
      </c>
      <c r="E144" s="20" t="s">
        <v>72</v>
      </c>
      <c r="F144" s="20">
        <v>3</v>
      </c>
      <c r="G144" s="20">
        <v>5</v>
      </c>
      <c r="H144" s="20">
        <v>6</v>
      </c>
      <c r="I144" s="20">
        <v>361</v>
      </c>
      <c r="J144" s="20">
        <v>14</v>
      </c>
      <c r="K144" s="20">
        <v>1</v>
      </c>
      <c r="L144" s="20">
        <v>2</v>
      </c>
      <c r="M144" s="20">
        <v>9</v>
      </c>
      <c r="N144" s="20">
        <v>0</v>
      </c>
      <c r="O144" s="20">
        <v>2481</v>
      </c>
      <c r="P144" s="20">
        <v>1</v>
      </c>
      <c r="Q144" s="20">
        <v>1</v>
      </c>
      <c r="R144" s="20">
        <v>0</v>
      </c>
      <c r="S144" s="20"/>
      <c r="T144" s="30" t="s">
        <v>29</v>
      </c>
      <c r="U144" s="22">
        <v>267294</v>
      </c>
      <c r="V144" s="22">
        <v>267294</v>
      </c>
      <c r="W144" s="22">
        <v>0</v>
      </c>
      <c r="X144" s="31">
        <v>0</v>
      </c>
      <c r="Y144" s="31">
        <v>0</v>
      </c>
      <c r="Z144" s="22">
        <v>0</v>
      </c>
      <c r="AA144" s="31">
        <v>0</v>
      </c>
      <c r="AB144" s="32">
        <v>0</v>
      </c>
    </row>
    <row r="145" spans="1:28" x14ac:dyDescent="0.25">
      <c r="A145" s="30" t="s">
        <v>312</v>
      </c>
      <c r="B145" s="30" t="s">
        <v>304</v>
      </c>
      <c r="C145" s="30" t="s">
        <v>70</v>
      </c>
      <c r="D145" s="30" t="s">
        <v>146</v>
      </c>
      <c r="E145" s="20" t="s">
        <v>72</v>
      </c>
      <c r="F145" s="20">
        <v>3</v>
      </c>
      <c r="G145" s="20">
        <v>5</v>
      </c>
      <c r="H145" s="20">
        <v>6</v>
      </c>
      <c r="I145" s="20">
        <v>361</v>
      </c>
      <c r="J145" s="20">
        <v>14</v>
      </c>
      <c r="K145" s="20">
        <v>1</v>
      </c>
      <c r="L145" s="20">
        <v>2</v>
      </c>
      <c r="M145" s="20">
        <v>9</v>
      </c>
      <c r="N145" s="20">
        <v>0</v>
      </c>
      <c r="O145" s="20">
        <v>2491</v>
      </c>
      <c r="P145" s="20">
        <v>1</v>
      </c>
      <c r="Q145" s="20">
        <v>1</v>
      </c>
      <c r="R145" s="20">
        <v>0</v>
      </c>
      <c r="S145" s="20"/>
      <c r="T145" s="30" t="s">
        <v>29</v>
      </c>
      <c r="U145" s="22">
        <v>213835</v>
      </c>
      <c r="V145" s="22">
        <v>213835</v>
      </c>
      <c r="W145" s="22">
        <v>0</v>
      </c>
      <c r="X145" s="31">
        <v>0</v>
      </c>
      <c r="Y145" s="31">
        <v>0</v>
      </c>
      <c r="Z145" s="22">
        <v>0</v>
      </c>
      <c r="AA145" s="31">
        <v>0</v>
      </c>
      <c r="AB145" s="32">
        <v>0</v>
      </c>
    </row>
    <row r="146" spans="1:28" x14ac:dyDescent="0.25">
      <c r="A146" s="30" t="s">
        <v>313</v>
      </c>
      <c r="B146" s="30" t="s">
        <v>304</v>
      </c>
      <c r="C146" s="30" t="s">
        <v>70</v>
      </c>
      <c r="D146" s="30" t="s">
        <v>153</v>
      </c>
      <c r="E146" s="20" t="s">
        <v>72</v>
      </c>
      <c r="F146" s="20">
        <v>3</v>
      </c>
      <c r="G146" s="20">
        <v>5</v>
      </c>
      <c r="H146" s="20">
        <v>6</v>
      </c>
      <c r="I146" s="20">
        <v>361</v>
      </c>
      <c r="J146" s="20">
        <v>14</v>
      </c>
      <c r="K146" s="20">
        <v>1</v>
      </c>
      <c r="L146" s="20">
        <v>2</v>
      </c>
      <c r="M146" s="20">
        <v>9</v>
      </c>
      <c r="N146" s="20">
        <v>0</v>
      </c>
      <c r="O146" s="20">
        <v>2911</v>
      </c>
      <c r="P146" s="20">
        <v>1</v>
      </c>
      <c r="Q146" s="20">
        <v>1</v>
      </c>
      <c r="R146" s="20">
        <v>0</v>
      </c>
      <c r="S146" s="20"/>
      <c r="T146" s="30" t="s">
        <v>29</v>
      </c>
      <c r="U146" s="22">
        <v>39542</v>
      </c>
      <c r="V146" s="22">
        <v>39542</v>
      </c>
      <c r="W146" s="22">
        <v>0</v>
      </c>
      <c r="X146" s="31">
        <v>0</v>
      </c>
      <c r="Y146" s="31">
        <v>0</v>
      </c>
      <c r="Z146" s="22">
        <v>0</v>
      </c>
      <c r="AA146" s="31">
        <v>0</v>
      </c>
      <c r="AB146" s="32">
        <v>0</v>
      </c>
    </row>
    <row r="147" spans="1:28" x14ac:dyDescent="0.25">
      <c r="A147" s="30" t="s">
        <v>314</v>
      </c>
      <c r="B147" s="30" t="s">
        <v>304</v>
      </c>
      <c r="C147" s="30" t="s">
        <v>70</v>
      </c>
      <c r="D147" s="30" t="s">
        <v>157</v>
      </c>
      <c r="E147" s="20" t="s">
        <v>72</v>
      </c>
      <c r="F147" s="20">
        <v>3</v>
      </c>
      <c r="G147" s="20">
        <v>5</v>
      </c>
      <c r="H147" s="20">
        <v>6</v>
      </c>
      <c r="I147" s="20">
        <v>361</v>
      </c>
      <c r="J147" s="20">
        <v>14</v>
      </c>
      <c r="K147" s="20">
        <v>1</v>
      </c>
      <c r="L147" s="20">
        <v>2</v>
      </c>
      <c r="M147" s="20">
        <v>9</v>
      </c>
      <c r="N147" s="20">
        <v>0</v>
      </c>
      <c r="O147" s="20">
        <v>2941</v>
      </c>
      <c r="P147" s="20">
        <v>1</v>
      </c>
      <c r="Q147" s="20">
        <v>1</v>
      </c>
      <c r="R147" s="20">
        <v>0</v>
      </c>
      <c r="S147" s="20"/>
      <c r="T147" s="30" t="s">
        <v>29</v>
      </c>
      <c r="U147" s="22">
        <v>163674</v>
      </c>
      <c r="V147" s="22">
        <v>163674</v>
      </c>
      <c r="W147" s="22">
        <v>0</v>
      </c>
      <c r="X147" s="31">
        <v>0</v>
      </c>
      <c r="Y147" s="31">
        <v>0</v>
      </c>
      <c r="Z147" s="22">
        <v>0</v>
      </c>
      <c r="AA147" s="31">
        <v>0</v>
      </c>
      <c r="AB147" s="32">
        <v>0</v>
      </c>
    </row>
    <row r="148" spans="1:28" x14ac:dyDescent="0.25">
      <c r="A148" s="30" t="s">
        <v>315</v>
      </c>
      <c r="B148" s="30" t="s">
        <v>304</v>
      </c>
      <c r="C148" s="30" t="s">
        <v>70</v>
      </c>
      <c r="D148" s="30" t="s">
        <v>159</v>
      </c>
      <c r="E148" s="20" t="s">
        <v>72</v>
      </c>
      <c r="F148" s="20">
        <v>3</v>
      </c>
      <c r="G148" s="20">
        <v>5</v>
      </c>
      <c r="H148" s="20">
        <v>6</v>
      </c>
      <c r="I148" s="20">
        <v>361</v>
      </c>
      <c r="J148" s="20">
        <v>14</v>
      </c>
      <c r="K148" s="20">
        <v>1</v>
      </c>
      <c r="L148" s="20">
        <v>2</v>
      </c>
      <c r="M148" s="20">
        <v>9</v>
      </c>
      <c r="N148" s="20">
        <v>0</v>
      </c>
      <c r="O148" s="20">
        <v>2981</v>
      </c>
      <c r="P148" s="20">
        <v>1</v>
      </c>
      <c r="Q148" s="20">
        <v>1</v>
      </c>
      <c r="R148" s="20">
        <v>0</v>
      </c>
      <c r="S148" s="20"/>
      <c r="T148" s="30" t="s">
        <v>29</v>
      </c>
      <c r="U148" s="22">
        <v>81837</v>
      </c>
      <c r="V148" s="22">
        <v>81837</v>
      </c>
      <c r="W148" s="22">
        <v>0</v>
      </c>
      <c r="X148" s="31">
        <v>0</v>
      </c>
      <c r="Y148" s="31">
        <v>0</v>
      </c>
      <c r="Z148" s="22">
        <v>0</v>
      </c>
      <c r="AA148" s="31">
        <v>0</v>
      </c>
      <c r="AB148" s="32">
        <v>0</v>
      </c>
    </row>
    <row r="149" spans="1:28" x14ac:dyDescent="0.25">
      <c r="A149" s="30" t="s">
        <v>316</v>
      </c>
      <c r="B149" s="30" t="s">
        <v>304</v>
      </c>
      <c r="C149" s="30" t="s">
        <v>70</v>
      </c>
      <c r="D149" s="30" t="s">
        <v>317</v>
      </c>
      <c r="E149" s="20" t="s">
        <v>72</v>
      </c>
      <c r="F149" s="20">
        <v>3</v>
      </c>
      <c r="G149" s="20">
        <v>5</v>
      </c>
      <c r="H149" s="20">
        <v>6</v>
      </c>
      <c r="I149" s="20">
        <v>361</v>
      </c>
      <c r="J149" s="20">
        <v>14</v>
      </c>
      <c r="K149" s="20">
        <v>1</v>
      </c>
      <c r="L149" s="20">
        <v>2</v>
      </c>
      <c r="M149" s="20">
        <v>9</v>
      </c>
      <c r="N149" s="20">
        <v>0</v>
      </c>
      <c r="O149" s="20">
        <v>3341</v>
      </c>
      <c r="P149" s="20">
        <v>1</v>
      </c>
      <c r="Q149" s="20">
        <v>1</v>
      </c>
      <c r="R149" s="20">
        <v>0</v>
      </c>
      <c r="S149" s="20"/>
      <c r="T149" s="30" t="s">
        <v>32</v>
      </c>
      <c r="U149" s="22">
        <v>54558173</v>
      </c>
      <c r="V149" s="22">
        <v>29558173</v>
      </c>
      <c r="W149" s="22">
        <v>0</v>
      </c>
      <c r="X149" s="31">
        <v>0</v>
      </c>
      <c r="Y149" s="31">
        <v>0</v>
      </c>
      <c r="Z149" s="22">
        <v>0</v>
      </c>
      <c r="AA149" s="31">
        <v>0</v>
      </c>
      <c r="AB149" s="32">
        <v>0</v>
      </c>
    </row>
    <row r="150" spans="1:28" x14ac:dyDescent="0.25">
      <c r="A150" s="30" t="s">
        <v>318</v>
      </c>
      <c r="B150" s="30" t="s">
        <v>304</v>
      </c>
      <c r="C150" s="30" t="s">
        <v>70</v>
      </c>
      <c r="D150" s="30" t="s">
        <v>284</v>
      </c>
      <c r="E150" s="20" t="s">
        <v>72</v>
      </c>
      <c r="F150" s="20">
        <v>3</v>
      </c>
      <c r="G150" s="20">
        <v>5</v>
      </c>
      <c r="H150" s="20">
        <v>6</v>
      </c>
      <c r="I150" s="20">
        <v>361</v>
      </c>
      <c r="J150" s="20">
        <v>14</v>
      </c>
      <c r="K150" s="20">
        <v>1</v>
      </c>
      <c r="L150" s="20">
        <v>2</v>
      </c>
      <c r="M150" s="20">
        <v>9</v>
      </c>
      <c r="N150" s="20">
        <v>0</v>
      </c>
      <c r="O150" s="20">
        <v>3581</v>
      </c>
      <c r="P150" s="20">
        <v>1</v>
      </c>
      <c r="Q150" s="20">
        <v>1</v>
      </c>
      <c r="R150" s="20">
        <v>0</v>
      </c>
      <c r="S150" s="20"/>
      <c r="T150" s="30" t="s">
        <v>32</v>
      </c>
      <c r="U150" s="22">
        <v>24918</v>
      </c>
      <c r="V150" s="22">
        <v>24918</v>
      </c>
      <c r="W150" s="22">
        <v>0</v>
      </c>
      <c r="X150" s="31">
        <v>0</v>
      </c>
      <c r="Y150" s="31">
        <v>0</v>
      </c>
      <c r="Z150" s="22">
        <v>0</v>
      </c>
      <c r="AA150" s="31">
        <v>0</v>
      </c>
      <c r="AB150" s="32">
        <v>0</v>
      </c>
    </row>
    <row r="151" spans="1:28" x14ac:dyDescent="0.25">
      <c r="A151" s="30" t="s">
        <v>319</v>
      </c>
      <c r="B151" s="30" t="s">
        <v>304</v>
      </c>
      <c r="C151" s="30" t="s">
        <v>70</v>
      </c>
      <c r="D151" s="30" t="s">
        <v>221</v>
      </c>
      <c r="E151" s="20" t="s">
        <v>72</v>
      </c>
      <c r="F151" s="20">
        <v>3</v>
      </c>
      <c r="G151" s="20">
        <v>5</v>
      </c>
      <c r="H151" s="20">
        <v>6</v>
      </c>
      <c r="I151" s="20">
        <v>361</v>
      </c>
      <c r="J151" s="20">
        <v>14</v>
      </c>
      <c r="K151" s="20">
        <v>1</v>
      </c>
      <c r="L151" s="20">
        <v>2</v>
      </c>
      <c r="M151" s="20">
        <v>9</v>
      </c>
      <c r="N151" s="20">
        <v>0</v>
      </c>
      <c r="O151" s="20">
        <v>3921</v>
      </c>
      <c r="P151" s="20">
        <v>1</v>
      </c>
      <c r="Q151" s="20">
        <v>1</v>
      </c>
      <c r="R151" s="20">
        <v>0</v>
      </c>
      <c r="S151" s="20"/>
      <c r="T151" s="30" t="s">
        <v>32</v>
      </c>
      <c r="U151" s="22">
        <v>192715</v>
      </c>
      <c r="V151" s="22">
        <v>192715</v>
      </c>
      <c r="W151" s="22">
        <v>0</v>
      </c>
      <c r="X151" s="31">
        <v>0</v>
      </c>
      <c r="Y151" s="31">
        <v>0</v>
      </c>
      <c r="Z151" s="22">
        <v>0</v>
      </c>
      <c r="AA151" s="31">
        <v>0</v>
      </c>
      <c r="AB151" s="32">
        <v>0</v>
      </c>
    </row>
    <row r="152" spans="1:28" x14ac:dyDescent="0.25">
      <c r="A152" s="30" t="s">
        <v>320</v>
      </c>
      <c r="B152" s="30" t="s">
        <v>321</v>
      </c>
      <c r="C152" s="30" t="s">
        <v>77</v>
      </c>
      <c r="D152" s="30" t="s">
        <v>78</v>
      </c>
      <c r="E152" s="20" t="s">
        <v>79</v>
      </c>
      <c r="F152" s="20">
        <v>3</v>
      </c>
      <c r="G152" s="20">
        <v>5</v>
      </c>
      <c r="H152" s="20">
        <v>6</v>
      </c>
      <c r="I152" s="20">
        <v>362</v>
      </c>
      <c r="J152" s="20">
        <v>12</v>
      </c>
      <c r="K152" s="20">
        <v>1</v>
      </c>
      <c r="L152" s="20">
        <v>1</v>
      </c>
      <c r="M152" s="20">
        <v>9</v>
      </c>
      <c r="N152" s="20">
        <v>0</v>
      </c>
      <c r="O152" s="20">
        <v>2461</v>
      </c>
      <c r="P152" s="20">
        <v>1</v>
      </c>
      <c r="Q152" s="20">
        <v>1</v>
      </c>
      <c r="R152" s="20">
        <v>0</v>
      </c>
      <c r="S152" s="20"/>
      <c r="T152" s="30" t="s">
        <v>29</v>
      </c>
      <c r="U152" s="22">
        <v>1813534</v>
      </c>
      <c r="V152" s="22">
        <v>1813534</v>
      </c>
      <c r="W152" s="22">
        <v>0</v>
      </c>
      <c r="X152" s="31">
        <v>0</v>
      </c>
      <c r="Y152" s="31">
        <v>0</v>
      </c>
      <c r="Z152" s="22">
        <v>0</v>
      </c>
      <c r="AA152" s="31">
        <v>0</v>
      </c>
      <c r="AB152" s="32">
        <v>0</v>
      </c>
    </row>
    <row r="153" spans="1:28" x14ac:dyDescent="0.25">
      <c r="A153" s="30" t="s">
        <v>322</v>
      </c>
      <c r="B153" s="30" t="s">
        <v>321</v>
      </c>
      <c r="C153" s="30" t="s">
        <v>77</v>
      </c>
      <c r="D153" s="30" t="s">
        <v>83</v>
      </c>
      <c r="E153" s="20" t="s">
        <v>79</v>
      </c>
      <c r="F153" s="34">
        <v>3</v>
      </c>
      <c r="G153" s="20">
        <v>5</v>
      </c>
      <c r="H153" s="20">
        <v>6</v>
      </c>
      <c r="I153" s="20">
        <v>362</v>
      </c>
      <c r="J153" s="20">
        <v>12</v>
      </c>
      <c r="K153" s="20">
        <v>1</v>
      </c>
      <c r="L153" s="20">
        <v>1</v>
      </c>
      <c r="M153" s="20">
        <v>9</v>
      </c>
      <c r="N153" s="20">
        <v>0</v>
      </c>
      <c r="O153" s="20">
        <v>2961</v>
      </c>
      <c r="P153" s="20">
        <v>1</v>
      </c>
      <c r="Q153" s="20">
        <v>1</v>
      </c>
      <c r="R153" s="20">
        <v>0</v>
      </c>
      <c r="S153" s="20"/>
      <c r="T153" s="30" t="s">
        <v>29</v>
      </c>
      <c r="U153" s="22">
        <v>90677</v>
      </c>
      <c r="V153" s="22">
        <v>90677</v>
      </c>
      <c r="W153" s="22">
        <v>0</v>
      </c>
      <c r="X153" s="31">
        <v>0</v>
      </c>
      <c r="Y153" s="31">
        <v>0</v>
      </c>
      <c r="Z153" s="22">
        <v>0</v>
      </c>
      <c r="AA153" s="31">
        <v>0</v>
      </c>
      <c r="AB153" s="32">
        <v>0</v>
      </c>
    </row>
    <row r="154" spans="1:28" x14ac:dyDescent="0.25">
      <c r="A154" s="30" t="s">
        <v>323</v>
      </c>
      <c r="B154" s="30" t="s">
        <v>321</v>
      </c>
      <c r="C154" s="30" t="s">
        <v>70</v>
      </c>
      <c r="D154" s="30" t="s">
        <v>88</v>
      </c>
      <c r="E154" s="20" t="s">
        <v>72</v>
      </c>
      <c r="F154" s="20">
        <v>3</v>
      </c>
      <c r="G154" s="20">
        <v>5</v>
      </c>
      <c r="H154" s="20">
        <v>6</v>
      </c>
      <c r="I154" s="20">
        <v>362</v>
      </c>
      <c r="J154" s="20">
        <v>14</v>
      </c>
      <c r="K154" s="20">
        <v>1</v>
      </c>
      <c r="L154" s="20">
        <v>2</v>
      </c>
      <c r="M154" s="20">
        <v>9</v>
      </c>
      <c r="N154" s="20">
        <v>0</v>
      </c>
      <c r="O154" s="20">
        <v>1131</v>
      </c>
      <c r="P154" s="20">
        <v>1</v>
      </c>
      <c r="Q154" s="20">
        <v>1</v>
      </c>
      <c r="R154" s="20">
        <v>0</v>
      </c>
      <c r="S154" s="20"/>
      <c r="T154" s="30" t="s">
        <v>27</v>
      </c>
      <c r="U154" s="22">
        <v>20923196</v>
      </c>
      <c r="V154" s="22">
        <v>20923196</v>
      </c>
      <c r="W154" s="22">
        <v>7244186.6799999997</v>
      </c>
      <c r="X154" s="31">
        <v>7244186.6799999997</v>
      </c>
      <c r="Y154" s="31">
        <v>20923196</v>
      </c>
      <c r="Z154" s="22">
        <v>2982626.68</v>
      </c>
      <c r="AA154" s="31">
        <v>2982626.68</v>
      </c>
      <c r="AB154" s="32">
        <v>0</v>
      </c>
    </row>
    <row r="155" spans="1:28" x14ac:dyDescent="0.25">
      <c r="A155" s="30" t="s">
        <v>324</v>
      </c>
      <c r="B155" s="30" t="s">
        <v>321</v>
      </c>
      <c r="C155" s="30" t="s">
        <v>70</v>
      </c>
      <c r="D155" s="30" t="s">
        <v>90</v>
      </c>
      <c r="E155" s="20" t="s">
        <v>72</v>
      </c>
      <c r="F155" s="20">
        <v>3</v>
      </c>
      <c r="G155" s="20">
        <v>5</v>
      </c>
      <c r="H155" s="20">
        <v>6</v>
      </c>
      <c r="I155" s="20">
        <v>362</v>
      </c>
      <c r="J155" s="20">
        <v>14</v>
      </c>
      <c r="K155" s="20">
        <v>1</v>
      </c>
      <c r="L155" s="20">
        <v>2</v>
      </c>
      <c r="M155" s="20">
        <v>9</v>
      </c>
      <c r="N155" s="20">
        <v>0</v>
      </c>
      <c r="O155" s="20">
        <v>1211</v>
      </c>
      <c r="P155" s="20">
        <v>1</v>
      </c>
      <c r="Q155" s="20">
        <v>1</v>
      </c>
      <c r="R155" s="20">
        <v>0</v>
      </c>
      <c r="S155" s="20"/>
      <c r="T155" s="30" t="s">
        <v>27</v>
      </c>
      <c r="U155" s="22">
        <v>380063</v>
      </c>
      <c r="V155" s="22">
        <v>380063</v>
      </c>
      <c r="W155" s="22">
        <v>380063</v>
      </c>
      <c r="X155" s="31">
        <v>380063</v>
      </c>
      <c r="Y155" s="31">
        <v>380063</v>
      </c>
      <c r="Z155" s="22">
        <v>313552</v>
      </c>
      <c r="AA155" s="31">
        <v>380063</v>
      </c>
      <c r="AB155" s="32">
        <v>0</v>
      </c>
    </row>
    <row r="156" spans="1:28" x14ac:dyDescent="0.25">
      <c r="A156" s="30" t="s">
        <v>325</v>
      </c>
      <c r="B156" s="30" t="s">
        <v>321</v>
      </c>
      <c r="C156" s="30" t="s">
        <v>70</v>
      </c>
      <c r="D156" s="30" t="s">
        <v>92</v>
      </c>
      <c r="E156" s="20" t="s">
        <v>72</v>
      </c>
      <c r="F156" s="20">
        <v>3</v>
      </c>
      <c r="G156" s="20">
        <v>5</v>
      </c>
      <c r="H156" s="20">
        <v>6</v>
      </c>
      <c r="I156" s="20">
        <v>362</v>
      </c>
      <c r="J156" s="20">
        <v>14</v>
      </c>
      <c r="K156" s="20">
        <v>1</v>
      </c>
      <c r="L156" s="20">
        <v>2</v>
      </c>
      <c r="M156" s="20">
        <v>9</v>
      </c>
      <c r="N156" s="20">
        <v>0</v>
      </c>
      <c r="O156" s="20">
        <v>1221</v>
      </c>
      <c r="P156" s="20">
        <v>1</v>
      </c>
      <c r="Q156" s="20">
        <v>1</v>
      </c>
      <c r="R156" s="20">
        <v>4</v>
      </c>
      <c r="S156" s="20"/>
      <c r="T156" s="30" t="s">
        <v>27</v>
      </c>
      <c r="U156" s="22">
        <v>487514</v>
      </c>
      <c r="V156" s="22">
        <v>487514</v>
      </c>
      <c r="W156" s="22">
        <v>157858.87</v>
      </c>
      <c r="X156" s="31">
        <v>157858.87</v>
      </c>
      <c r="Y156" s="31">
        <v>487514</v>
      </c>
      <c r="Z156" s="22">
        <v>72543.87</v>
      </c>
      <c r="AA156" s="31">
        <v>72543.87</v>
      </c>
      <c r="AB156" s="32">
        <v>0</v>
      </c>
    </row>
    <row r="157" spans="1:28" x14ac:dyDescent="0.25">
      <c r="A157" s="30" t="s">
        <v>326</v>
      </c>
      <c r="B157" s="30" t="s">
        <v>321</v>
      </c>
      <c r="C157" s="30" t="s">
        <v>70</v>
      </c>
      <c r="D157" s="30" t="s">
        <v>94</v>
      </c>
      <c r="E157" s="20" t="s">
        <v>72</v>
      </c>
      <c r="F157" s="20">
        <v>3</v>
      </c>
      <c r="G157" s="20">
        <v>5</v>
      </c>
      <c r="H157" s="20">
        <v>6</v>
      </c>
      <c r="I157" s="20">
        <v>362</v>
      </c>
      <c r="J157" s="20">
        <v>14</v>
      </c>
      <c r="K157" s="20">
        <v>1</v>
      </c>
      <c r="L157" s="20">
        <v>2</v>
      </c>
      <c r="M157" s="20">
        <v>9</v>
      </c>
      <c r="N157" s="20">
        <v>0</v>
      </c>
      <c r="O157" s="20">
        <v>1231</v>
      </c>
      <c r="P157" s="20">
        <v>1</v>
      </c>
      <c r="Q157" s="20">
        <v>1</v>
      </c>
      <c r="R157" s="20">
        <v>0</v>
      </c>
      <c r="S157" s="20"/>
      <c r="T157" s="30" t="s">
        <v>27</v>
      </c>
      <c r="U157" s="22">
        <v>99208</v>
      </c>
      <c r="V157" s="22">
        <v>99208</v>
      </c>
      <c r="W157" s="22">
        <v>61100</v>
      </c>
      <c r="X157" s="31">
        <v>61100</v>
      </c>
      <c r="Y157" s="31">
        <v>99208</v>
      </c>
      <c r="Z157" s="22">
        <v>53164</v>
      </c>
      <c r="AA157" s="31">
        <v>58300</v>
      </c>
      <c r="AB157" s="32">
        <v>0</v>
      </c>
    </row>
    <row r="158" spans="1:28" x14ac:dyDescent="0.25">
      <c r="A158" s="30" t="s">
        <v>327</v>
      </c>
      <c r="B158" s="30" t="s">
        <v>321</v>
      </c>
      <c r="C158" s="30" t="s">
        <v>70</v>
      </c>
      <c r="D158" s="30" t="s">
        <v>96</v>
      </c>
      <c r="E158" s="20" t="s">
        <v>72</v>
      </c>
      <c r="F158" s="20">
        <v>3</v>
      </c>
      <c r="G158" s="20">
        <v>5</v>
      </c>
      <c r="H158" s="20">
        <v>6</v>
      </c>
      <c r="I158" s="20">
        <v>362</v>
      </c>
      <c r="J158" s="20">
        <v>14</v>
      </c>
      <c r="K158" s="20">
        <v>1</v>
      </c>
      <c r="L158" s="20">
        <v>2</v>
      </c>
      <c r="M158" s="20">
        <v>9</v>
      </c>
      <c r="N158" s="20">
        <v>0</v>
      </c>
      <c r="O158" s="20">
        <v>1322</v>
      </c>
      <c r="P158" s="20">
        <v>1</v>
      </c>
      <c r="Q158" s="20">
        <v>1</v>
      </c>
      <c r="R158" s="20">
        <v>0</v>
      </c>
      <c r="S158" s="20"/>
      <c r="T158" s="30" t="s">
        <v>27</v>
      </c>
      <c r="U158" s="22">
        <v>165189</v>
      </c>
      <c r="V158" s="22">
        <v>165189</v>
      </c>
      <c r="W158" s="22">
        <v>8332.06</v>
      </c>
      <c r="X158" s="31">
        <v>8332.06</v>
      </c>
      <c r="Y158" s="31">
        <v>165189</v>
      </c>
      <c r="Z158" s="22">
        <v>3142.68</v>
      </c>
      <c r="AA158" s="31">
        <v>3142.68</v>
      </c>
      <c r="AB158" s="32">
        <v>0</v>
      </c>
    </row>
    <row r="159" spans="1:28" x14ac:dyDescent="0.25">
      <c r="A159" s="30" t="s">
        <v>328</v>
      </c>
      <c r="B159" s="30" t="s">
        <v>321</v>
      </c>
      <c r="C159" s="30" t="s">
        <v>70</v>
      </c>
      <c r="D159" s="30" t="s">
        <v>98</v>
      </c>
      <c r="E159" s="20" t="s">
        <v>72</v>
      </c>
      <c r="F159" s="20">
        <v>3</v>
      </c>
      <c r="G159" s="20">
        <v>5</v>
      </c>
      <c r="H159" s="20">
        <v>6</v>
      </c>
      <c r="I159" s="20">
        <v>362</v>
      </c>
      <c r="J159" s="20">
        <v>14</v>
      </c>
      <c r="K159" s="20">
        <v>1</v>
      </c>
      <c r="L159" s="20">
        <v>2</v>
      </c>
      <c r="M159" s="20">
        <v>9</v>
      </c>
      <c r="N159" s="20">
        <v>0</v>
      </c>
      <c r="O159" s="20">
        <v>1323</v>
      </c>
      <c r="P159" s="20">
        <v>1</v>
      </c>
      <c r="Q159" s="20">
        <v>1</v>
      </c>
      <c r="R159" s="20">
        <v>0</v>
      </c>
      <c r="S159" s="20"/>
      <c r="T159" s="30" t="s">
        <v>27</v>
      </c>
      <c r="U159" s="22">
        <v>2712613</v>
      </c>
      <c r="V159" s="22">
        <v>2712613</v>
      </c>
      <c r="W159" s="22">
        <v>0</v>
      </c>
      <c r="X159" s="31">
        <v>0</v>
      </c>
      <c r="Y159" s="31">
        <v>2712613</v>
      </c>
      <c r="Z159" s="22">
        <v>0</v>
      </c>
      <c r="AA159" s="31">
        <v>0</v>
      </c>
      <c r="AB159" s="32">
        <v>0</v>
      </c>
    </row>
    <row r="160" spans="1:28" x14ac:dyDescent="0.25">
      <c r="A160" s="30" t="s">
        <v>329</v>
      </c>
      <c r="B160" s="30" t="s">
        <v>321</v>
      </c>
      <c r="C160" s="30" t="s">
        <v>70</v>
      </c>
      <c r="D160" s="30" t="s">
        <v>100</v>
      </c>
      <c r="E160" s="20" t="s">
        <v>72</v>
      </c>
      <c r="F160" s="20">
        <v>3</v>
      </c>
      <c r="G160" s="20">
        <v>5</v>
      </c>
      <c r="H160" s="20">
        <v>6</v>
      </c>
      <c r="I160" s="20">
        <v>362</v>
      </c>
      <c r="J160" s="20">
        <v>14</v>
      </c>
      <c r="K160" s="20">
        <v>1</v>
      </c>
      <c r="L160" s="20">
        <v>2</v>
      </c>
      <c r="M160" s="20">
        <v>9</v>
      </c>
      <c r="N160" s="20">
        <v>0</v>
      </c>
      <c r="O160" s="20">
        <v>1331</v>
      </c>
      <c r="P160" s="20">
        <v>1</v>
      </c>
      <c r="Q160" s="20">
        <v>1</v>
      </c>
      <c r="R160" s="20">
        <v>0</v>
      </c>
      <c r="S160" s="20"/>
      <c r="T160" s="30" t="s">
        <v>27</v>
      </c>
      <c r="U160" s="22">
        <v>665196</v>
      </c>
      <c r="V160" s="22">
        <v>665196</v>
      </c>
      <c r="W160" s="22">
        <v>0</v>
      </c>
      <c r="X160" s="31">
        <v>0</v>
      </c>
      <c r="Y160" s="31">
        <v>665196</v>
      </c>
      <c r="Z160" s="22">
        <v>0</v>
      </c>
      <c r="AA160" s="31">
        <v>0</v>
      </c>
      <c r="AB160" s="32">
        <v>0</v>
      </c>
    </row>
    <row r="161" spans="1:28" x14ac:dyDescent="0.25">
      <c r="A161" s="30" t="s">
        <v>330</v>
      </c>
      <c r="B161" s="30" t="s">
        <v>321</v>
      </c>
      <c r="C161" s="30" t="s">
        <v>70</v>
      </c>
      <c r="D161" s="30" t="s">
        <v>102</v>
      </c>
      <c r="E161" s="20" t="s">
        <v>72</v>
      </c>
      <c r="F161" s="20">
        <v>3</v>
      </c>
      <c r="G161" s="20">
        <v>5</v>
      </c>
      <c r="H161" s="20">
        <v>6</v>
      </c>
      <c r="I161" s="20">
        <v>362</v>
      </c>
      <c r="J161" s="20">
        <v>14</v>
      </c>
      <c r="K161" s="20">
        <v>1</v>
      </c>
      <c r="L161" s="20">
        <v>2</v>
      </c>
      <c r="M161" s="20">
        <v>9</v>
      </c>
      <c r="N161" s="20">
        <v>0</v>
      </c>
      <c r="O161" s="20">
        <v>1332</v>
      </c>
      <c r="P161" s="20">
        <v>1</v>
      </c>
      <c r="Q161" s="20">
        <v>1</v>
      </c>
      <c r="R161" s="20">
        <v>0</v>
      </c>
      <c r="S161" s="20"/>
      <c r="T161" s="30" t="s">
        <v>27</v>
      </c>
      <c r="U161" s="22">
        <v>474803</v>
      </c>
      <c r="V161" s="22">
        <v>474803</v>
      </c>
      <c r="W161" s="22">
        <v>64851.09</v>
      </c>
      <c r="X161" s="31">
        <v>64851.09</v>
      </c>
      <c r="Y161" s="31">
        <v>474803</v>
      </c>
      <c r="Z161" s="22">
        <v>8898.1299999999992</v>
      </c>
      <c r="AA161" s="31">
        <v>8898.1299999999992</v>
      </c>
      <c r="AB161" s="32">
        <v>0</v>
      </c>
    </row>
    <row r="162" spans="1:28" x14ac:dyDescent="0.25">
      <c r="A162" s="30" t="s">
        <v>331</v>
      </c>
      <c r="B162" s="30" t="s">
        <v>321</v>
      </c>
      <c r="C162" s="30" t="s">
        <v>70</v>
      </c>
      <c r="D162" s="30" t="s">
        <v>104</v>
      </c>
      <c r="E162" s="20" t="s">
        <v>72</v>
      </c>
      <c r="F162" s="20">
        <v>3</v>
      </c>
      <c r="G162" s="20">
        <v>5</v>
      </c>
      <c r="H162" s="20">
        <v>6</v>
      </c>
      <c r="I162" s="20">
        <v>362</v>
      </c>
      <c r="J162" s="20">
        <v>14</v>
      </c>
      <c r="K162" s="20">
        <v>1</v>
      </c>
      <c r="L162" s="20">
        <v>2</v>
      </c>
      <c r="M162" s="20">
        <v>9</v>
      </c>
      <c r="N162" s="20">
        <v>0</v>
      </c>
      <c r="O162" s="20">
        <v>1443</v>
      </c>
      <c r="P162" s="20">
        <v>1</v>
      </c>
      <c r="Q162" s="20">
        <v>1</v>
      </c>
      <c r="R162" s="20">
        <v>0</v>
      </c>
      <c r="S162" s="20"/>
      <c r="T162" s="30" t="s">
        <v>27</v>
      </c>
      <c r="U162" s="22">
        <v>87596</v>
      </c>
      <c r="V162" s="22">
        <v>87596</v>
      </c>
      <c r="W162" s="22">
        <v>0</v>
      </c>
      <c r="X162" s="31">
        <v>0</v>
      </c>
      <c r="Y162" s="31">
        <v>87596</v>
      </c>
      <c r="Z162" s="22">
        <v>0</v>
      </c>
      <c r="AA162" s="31">
        <v>0</v>
      </c>
      <c r="AB162" s="32">
        <v>0</v>
      </c>
    </row>
    <row r="163" spans="1:28" x14ac:dyDescent="0.25">
      <c r="A163" s="30" t="s">
        <v>332</v>
      </c>
      <c r="B163" s="30" t="s">
        <v>321</v>
      </c>
      <c r="C163" s="30" t="s">
        <v>70</v>
      </c>
      <c r="D163" s="30" t="s">
        <v>106</v>
      </c>
      <c r="E163" s="20" t="s">
        <v>72</v>
      </c>
      <c r="F163" s="20">
        <v>3</v>
      </c>
      <c r="G163" s="20">
        <v>5</v>
      </c>
      <c r="H163" s="20">
        <v>6</v>
      </c>
      <c r="I163" s="20">
        <v>362</v>
      </c>
      <c r="J163" s="20">
        <v>14</v>
      </c>
      <c r="K163" s="20">
        <v>1</v>
      </c>
      <c r="L163" s="20">
        <v>2</v>
      </c>
      <c r="M163" s="20">
        <v>9</v>
      </c>
      <c r="N163" s="20">
        <v>0</v>
      </c>
      <c r="O163" s="20">
        <v>1521</v>
      </c>
      <c r="P163" s="20">
        <v>1</v>
      </c>
      <c r="Q163" s="20">
        <v>1</v>
      </c>
      <c r="R163" s="20">
        <v>0</v>
      </c>
      <c r="S163" s="20"/>
      <c r="T163" s="30" t="s">
        <v>27</v>
      </c>
      <c r="U163" s="22">
        <v>196693</v>
      </c>
      <c r="V163" s="22">
        <v>196693</v>
      </c>
      <c r="W163" s="22">
        <v>0</v>
      </c>
      <c r="X163" s="31">
        <v>0</v>
      </c>
      <c r="Y163" s="31">
        <v>196693</v>
      </c>
      <c r="Z163" s="22">
        <v>0</v>
      </c>
      <c r="AA163" s="31">
        <v>0</v>
      </c>
      <c r="AB163" s="32">
        <v>0</v>
      </c>
    </row>
    <row r="164" spans="1:28" x14ac:dyDescent="0.25">
      <c r="A164" s="30" t="s">
        <v>333</v>
      </c>
      <c r="B164" s="30" t="s">
        <v>321</v>
      </c>
      <c r="C164" s="30" t="s">
        <v>70</v>
      </c>
      <c r="D164" s="30" t="s">
        <v>108</v>
      </c>
      <c r="E164" s="20" t="s">
        <v>72</v>
      </c>
      <c r="F164" s="20">
        <v>3</v>
      </c>
      <c r="G164" s="20">
        <v>5</v>
      </c>
      <c r="H164" s="20">
        <v>6</v>
      </c>
      <c r="I164" s="20">
        <v>362</v>
      </c>
      <c r="J164" s="20">
        <v>14</v>
      </c>
      <c r="K164" s="20">
        <v>1</v>
      </c>
      <c r="L164" s="20">
        <v>2</v>
      </c>
      <c r="M164" s="20">
        <v>9</v>
      </c>
      <c r="N164" s="20">
        <v>0</v>
      </c>
      <c r="O164" s="20">
        <v>1542</v>
      </c>
      <c r="P164" s="20">
        <v>1</v>
      </c>
      <c r="Q164" s="20">
        <v>1</v>
      </c>
      <c r="R164" s="20">
        <v>0</v>
      </c>
      <c r="S164" s="20"/>
      <c r="T164" s="30" t="s">
        <v>27</v>
      </c>
      <c r="U164" s="22">
        <v>18754</v>
      </c>
      <c r="V164" s="22">
        <v>18754</v>
      </c>
      <c r="W164" s="22">
        <v>0</v>
      </c>
      <c r="X164" s="31">
        <v>0</v>
      </c>
      <c r="Y164" s="31">
        <v>18754</v>
      </c>
      <c r="Z164" s="22">
        <v>0</v>
      </c>
      <c r="AA164" s="31">
        <v>0</v>
      </c>
      <c r="AB164" s="32">
        <v>0</v>
      </c>
    </row>
    <row r="165" spans="1:28" x14ac:dyDescent="0.25">
      <c r="A165" s="30" t="s">
        <v>334</v>
      </c>
      <c r="B165" s="30" t="s">
        <v>321</v>
      </c>
      <c r="C165" s="30" t="s">
        <v>70</v>
      </c>
      <c r="D165" s="30" t="s">
        <v>112</v>
      </c>
      <c r="E165" s="20" t="s">
        <v>72</v>
      </c>
      <c r="F165" s="20">
        <v>3</v>
      </c>
      <c r="G165" s="20">
        <v>5</v>
      </c>
      <c r="H165" s="20">
        <v>6</v>
      </c>
      <c r="I165" s="20">
        <v>362</v>
      </c>
      <c r="J165" s="20">
        <v>14</v>
      </c>
      <c r="K165" s="20">
        <v>1</v>
      </c>
      <c r="L165" s="20">
        <v>2</v>
      </c>
      <c r="M165" s="20">
        <v>9</v>
      </c>
      <c r="N165" s="20">
        <v>0</v>
      </c>
      <c r="O165" s="20">
        <v>1548</v>
      </c>
      <c r="P165" s="20">
        <v>1</v>
      </c>
      <c r="Q165" s="20">
        <v>1</v>
      </c>
      <c r="R165" s="20">
        <v>0</v>
      </c>
      <c r="S165" s="20"/>
      <c r="T165" s="30" t="s">
        <v>27</v>
      </c>
      <c r="U165" s="22">
        <v>772723</v>
      </c>
      <c r="V165" s="22">
        <v>772723</v>
      </c>
      <c r="W165" s="22">
        <v>0</v>
      </c>
      <c r="X165" s="31">
        <v>0</v>
      </c>
      <c r="Y165" s="31">
        <v>772723</v>
      </c>
      <c r="Z165" s="22">
        <v>0</v>
      </c>
      <c r="AA165" s="31">
        <v>0</v>
      </c>
      <c r="AB165" s="32">
        <v>0</v>
      </c>
    </row>
    <row r="166" spans="1:28" x14ac:dyDescent="0.25">
      <c r="A166" s="30" t="s">
        <v>335</v>
      </c>
      <c r="B166" s="30" t="s">
        <v>321</v>
      </c>
      <c r="C166" s="30" t="s">
        <v>70</v>
      </c>
      <c r="D166" s="30" t="s">
        <v>114</v>
      </c>
      <c r="E166" s="20" t="s">
        <v>72</v>
      </c>
      <c r="F166" s="20">
        <v>3</v>
      </c>
      <c r="G166" s="20">
        <v>5</v>
      </c>
      <c r="H166" s="20">
        <v>6</v>
      </c>
      <c r="I166" s="20">
        <v>362</v>
      </c>
      <c r="J166" s="20">
        <v>14</v>
      </c>
      <c r="K166" s="20">
        <v>1</v>
      </c>
      <c r="L166" s="20">
        <v>2</v>
      </c>
      <c r="M166" s="20">
        <v>9</v>
      </c>
      <c r="N166" s="20">
        <v>0</v>
      </c>
      <c r="O166" s="20">
        <v>1549</v>
      </c>
      <c r="P166" s="20">
        <v>1</v>
      </c>
      <c r="Q166" s="20">
        <v>1</v>
      </c>
      <c r="R166" s="20">
        <v>0</v>
      </c>
      <c r="S166" s="20"/>
      <c r="T166" s="30" t="s">
        <v>27</v>
      </c>
      <c r="U166" s="22">
        <v>93609</v>
      </c>
      <c r="V166" s="22">
        <v>93609</v>
      </c>
      <c r="W166" s="22">
        <v>0</v>
      </c>
      <c r="X166" s="31">
        <v>0</v>
      </c>
      <c r="Y166" s="31">
        <v>93609</v>
      </c>
      <c r="Z166" s="22">
        <v>0</v>
      </c>
      <c r="AA166" s="31">
        <v>0</v>
      </c>
      <c r="AB166" s="32">
        <v>0</v>
      </c>
    </row>
    <row r="167" spans="1:28" x14ac:dyDescent="0.25">
      <c r="A167" s="30" t="s">
        <v>336</v>
      </c>
      <c r="B167" s="30" t="s">
        <v>321</v>
      </c>
      <c r="C167" s="30" t="s">
        <v>70</v>
      </c>
      <c r="D167" s="30" t="s">
        <v>116</v>
      </c>
      <c r="E167" s="20" t="s">
        <v>72</v>
      </c>
      <c r="F167" s="20">
        <v>3</v>
      </c>
      <c r="G167" s="20">
        <v>5</v>
      </c>
      <c r="H167" s="20">
        <v>6</v>
      </c>
      <c r="I167" s="20">
        <v>362</v>
      </c>
      <c r="J167" s="20">
        <v>14</v>
      </c>
      <c r="K167" s="20">
        <v>1</v>
      </c>
      <c r="L167" s="20">
        <v>2</v>
      </c>
      <c r="M167" s="20">
        <v>9</v>
      </c>
      <c r="N167" s="20">
        <v>0</v>
      </c>
      <c r="O167" s="20">
        <v>1551</v>
      </c>
      <c r="P167" s="20">
        <v>1</v>
      </c>
      <c r="Q167" s="20">
        <v>1</v>
      </c>
      <c r="R167" s="20">
        <v>0</v>
      </c>
      <c r="S167" s="20"/>
      <c r="T167" s="30" t="s">
        <v>27</v>
      </c>
      <c r="U167" s="22">
        <v>56530</v>
      </c>
      <c r="V167" s="22">
        <v>56530</v>
      </c>
      <c r="W167" s="22">
        <v>0</v>
      </c>
      <c r="X167" s="31">
        <v>0</v>
      </c>
      <c r="Y167" s="31">
        <v>56530</v>
      </c>
      <c r="Z167" s="22">
        <v>0</v>
      </c>
      <c r="AA167" s="31">
        <v>0</v>
      </c>
      <c r="AB167" s="32">
        <v>0</v>
      </c>
    </row>
    <row r="168" spans="1:28" x14ac:dyDescent="0.25">
      <c r="A168" s="30" t="s">
        <v>337</v>
      </c>
      <c r="B168" s="30" t="s">
        <v>321</v>
      </c>
      <c r="C168" s="30" t="s">
        <v>70</v>
      </c>
      <c r="D168" s="30" t="s">
        <v>118</v>
      </c>
      <c r="E168" s="20" t="s">
        <v>72</v>
      </c>
      <c r="F168" s="20">
        <v>3</v>
      </c>
      <c r="G168" s="20">
        <v>5</v>
      </c>
      <c r="H168" s="20">
        <v>6</v>
      </c>
      <c r="I168" s="20">
        <v>362</v>
      </c>
      <c r="J168" s="20">
        <v>14</v>
      </c>
      <c r="K168" s="20">
        <v>1</v>
      </c>
      <c r="L168" s="20">
        <v>2</v>
      </c>
      <c r="M168" s="20">
        <v>9</v>
      </c>
      <c r="N168" s="20">
        <v>0</v>
      </c>
      <c r="O168" s="20">
        <v>1593</v>
      </c>
      <c r="P168" s="20">
        <v>1</v>
      </c>
      <c r="Q168" s="20">
        <v>1</v>
      </c>
      <c r="R168" s="20">
        <v>0</v>
      </c>
      <c r="S168" s="20"/>
      <c r="T168" s="30" t="s">
        <v>27</v>
      </c>
      <c r="U168" s="22">
        <v>61248</v>
      </c>
      <c r="V168" s="22">
        <v>61248</v>
      </c>
      <c r="W168" s="22">
        <v>0</v>
      </c>
      <c r="X168" s="31">
        <v>0</v>
      </c>
      <c r="Y168" s="31">
        <v>61248</v>
      </c>
      <c r="Z168" s="22">
        <v>0</v>
      </c>
      <c r="AA168" s="31">
        <v>0</v>
      </c>
      <c r="AB168" s="32">
        <v>0</v>
      </c>
    </row>
    <row r="169" spans="1:28" x14ac:dyDescent="0.25">
      <c r="A169" s="30" t="s">
        <v>338</v>
      </c>
      <c r="B169" s="30" t="s">
        <v>321</v>
      </c>
      <c r="C169" s="30" t="s">
        <v>70</v>
      </c>
      <c r="D169" s="30" t="s">
        <v>120</v>
      </c>
      <c r="E169" s="20" t="s">
        <v>72</v>
      </c>
      <c r="F169" s="20">
        <v>3</v>
      </c>
      <c r="G169" s="20">
        <v>5</v>
      </c>
      <c r="H169" s="20">
        <v>6</v>
      </c>
      <c r="I169" s="20">
        <v>362</v>
      </c>
      <c r="J169" s="20">
        <v>14</v>
      </c>
      <c r="K169" s="20">
        <v>1</v>
      </c>
      <c r="L169" s="20">
        <v>2</v>
      </c>
      <c r="M169" s="20">
        <v>9</v>
      </c>
      <c r="N169" s="20">
        <v>0</v>
      </c>
      <c r="O169" s="20">
        <v>1611</v>
      </c>
      <c r="P169" s="20">
        <v>1</v>
      </c>
      <c r="Q169" s="20">
        <v>1</v>
      </c>
      <c r="R169" s="20">
        <v>0</v>
      </c>
      <c r="S169" s="20"/>
      <c r="T169" s="30" t="s">
        <v>27</v>
      </c>
      <c r="U169" s="22">
        <v>109405</v>
      </c>
      <c r="V169" s="22">
        <v>109405</v>
      </c>
      <c r="W169" s="22">
        <v>0</v>
      </c>
      <c r="X169" s="31">
        <v>0</v>
      </c>
      <c r="Y169" s="31">
        <v>109405</v>
      </c>
      <c r="Z169" s="22">
        <v>0</v>
      </c>
      <c r="AA169" s="31">
        <v>0</v>
      </c>
      <c r="AB169" s="32">
        <v>0</v>
      </c>
    </row>
    <row r="170" spans="1:28" x14ac:dyDescent="0.25">
      <c r="A170" s="30" t="s">
        <v>339</v>
      </c>
      <c r="B170" s="30" t="s">
        <v>321</v>
      </c>
      <c r="C170" s="30" t="s">
        <v>70</v>
      </c>
      <c r="D170" s="30" t="s">
        <v>122</v>
      </c>
      <c r="E170" s="20" t="s">
        <v>72</v>
      </c>
      <c r="F170" s="20">
        <v>3</v>
      </c>
      <c r="G170" s="20">
        <v>5</v>
      </c>
      <c r="H170" s="20">
        <v>6</v>
      </c>
      <c r="I170" s="20">
        <v>362</v>
      </c>
      <c r="J170" s="20">
        <v>14</v>
      </c>
      <c r="K170" s="20">
        <v>1</v>
      </c>
      <c r="L170" s="20">
        <v>2</v>
      </c>
      <c r="M170" s="20">
        <v>9</v>
      </c>
      <c r="N170" s="20">
        <v>0</v>
      </c>
      <c r="O170" s="20">
        <v>2111</v>
      </c>
      <c r="P170" s="20">
        <v>1</v>
      </c>
      <c r="Q170" s="20">
        <v>1</v>
      </c>
      <c r="R170" s="20">
        <v>0</v>
      </c>
      <c r="S170" s="20"/>
      <c r="T170" s="30" t="s">
        <v>29</v>
      </c>
      <c r="U170" s="22">
        <v>38704</v>
      </c>
      <c r="V170" s="22">
        <v>38704</v>
      </c>
      <c r="W170" s="22">
        <v>3016</v>
      </c>
      <c r="X170" s="31">
        <v>3016</v>
      </c>
      <c r="Y170" s="31">
        <v>3016</v>
      </c>
      <c r="Z170" s="22">
        <v>3016</v>
      </c>
      <c r="AA170" s="31">
        <v>3016</v>
      </c>
      <c r="AB170" s="32">
        <v>0</v>
      </c>
    </row>
    <row r="171" spans="1:28" x14ac:dyDescent="0.25">
      <c r="A171" s="30" t="s">
        <v>340</v>
      </c>
      <c r="B171" s="30" t="s">
        <v>321</v>
      </c>
      <c r="C171" s="30" t="s">
        <v>70</v>
      </c>
      <c r="D171" s="30" t="s">
        <v>130</v>
      </c>
      <c r="E171" s="20" t="s">
        <v>72</v>
      </c>
      <c r="F171" s="20">
        <v>3</v>
      </c>
      <c r="G171" s="20">
        <v>5</v>
      </c>
      <c r="H171" s="20">
        <v>6</v>
      </c>
      <c r="I171" s="20">
        <v>362</v>
      </c>
      <c r="J171" s="20">
        <v>14</v>
      </c>
      <c r="K171" s="20">
        <v>1</v>
      </c>
      <c r="L171" s="20">
        <v>2</v>
      </c>
      <c r="M171" s="20">
        <v>9</v>
      </c>
      <c r="N171" s="20">
        <v>0</v>
      </c>
      <c r="O171" s="20">
        <v>2211</v>
      </c>
      <c r="P171" s="20">
        <v>1</v>
      </c>
      <c r="Q171" s="20">
        <v>1</v>
      </c>
      <c r="R171" s="20">
        <v>0</v>
      </c>
      <c r="S171" s="20"/>
      <c r="T171" s="30" t="s">
        <v>29</v>
      </c>
      <c r="U171" s="22">
        <v>0</v>
      </c>
      <c r="V171" s="22">
        <v>35000</v>
      </c>
      <c r="W171" s="22">
        <v>0</v>
      </c>
      <c r="X171" s="31">
        <v>0</v>
      </c>
      <c r="Y171" s="31">
        <v>0</v>
      </c>
      <c r="Z171" s="22">
        <v>0</v>
      </c>
      <c r="AA171" s="31">
        <v>0</v>
      </c>
      <c r="AB171" s="32">
        <v>0</v>
      </c>
    </row>
    <row r="172" spans="1:28" x14ac:dyDescent="0.25">
      <c r="A172" s="30" t="s">
        <v>341</v>
      </c>
      <c r="B172" s="30" t="s">
        <v>321</v>
      </c>
      <c r="C172" s="30" t="s">
        <v>70</v>
      </c>
      <c r="D172" s="30" t="s">
        <v>280</v>
      </c>
      <c r="E172" s="20" t="s">
        <v>72</v>
      </c>
      <c r="F172" s="20">
        <v>3</v>
      </c>
      <c r="G172" s="20">
        <v>5</v>
      </c>
      <c r="H172" s="20">
        <v>6</v>
      </c>
      <c r="I172" s="20">
        <v>362</v>
      </c>
      <c r="J172" s="20">
        <v>14</v>
      </c>
      <c r="K172" s="20">
        <v>1</v>
      </c>
      <c r="L172" s="20">
        <v>2</v>
      </c>
      <c r="M172" s="20">
        <v>9</v>
      </c>
      <c r="N172" s="20">
        <v>0</v>
      </c>
      <c r="O172" s="20">
        <v>2231</v>
      </c>
      <c r="P172" s="20">
        <v>1</v>
      </c>
      <c r="Q172" s="20">
        <v>1</v>
      </c>
      <c r="R172" s="20">
        <v>0</v>
      </c>
      <c r="S172" s="20"/>
      <c r="T172" s="30" t="s">
        <v>29</v>
      </c>
      <c r="U172" s="22">
        <v>0</v>
      </c>
      <c r="V172" s="22">
        <v>8000</v>
      </c>
      <c r="W172" s="22">
        <v>0</v>
      </c>
      <c r="X172" s="31">
        <v>0</v>
      </c>
      <c r="Y172" s="31">
        <v>0</v>
      </c>
      <c r="Z172" s="22">
        <v>0</v>
      </c>
      <c r="AA172" s="31">
        <v>0</v>
      </c>
      <c r="AB172" s="32">
        <v>0</v>
      </c>
    </row>
    <row r="173" spans="1:28" x14ac:dyDescent="0.25">
      <c r="A173" s="30" t="s">
        <v>342</v>
      </c>
      <c r="B173" s="30" t="s">
        <v>321</v>
      </c>
      <c r="C173" s="30" t="s">
        <v>70</v>
      </c>
      <c r="D173" s="30" t="s">
        <v>78</v>
      </c>
      <c r="E173" s="20" t="s">
        <v>72</v>
      </c>
      <c r="F173" s="20">
        <v>3</v>
      </c>
      <c r="G173" s="20">
        <v>5</v>
      </c>
      <c r="H173" s="20">
        <v>6</v>
      </c>
      <c r="I173" s="20">
        <v>362</v>
      </c>
      <c r="J173" s="20">
        <v>14</v>
      </c>
      <c r="K173" s="20">
        <v>1</v>
      </c>
      <c r="L173" s="20">
        <v>2</v>
      </c>
      <c r="M173" s="20">
        <v>9</v>
      </c>
      <c r="N173" s="20">
        <v>0</v>
      </c>
      <c r="O173" s="20">
        <v>2461</v>
      </c>
      <c r="P173" s="20">
        <v>1</v>
      </c>
      <c r="Q173" s="20">
        <v>1</v>
      </c>
      <c r="R173" s="20">
        <v>0</v>
      </c>
      <c r="S173" s="20"/>
      <c r="T173" s="30" t="s">
        <v>29</v>
      </c>
      <c r="U173" s="22">
        <v>0</v>
      </c>
      <c r="V173" s="22">
        <v>690000</v>
      </c>
      <c r="W173" s="22">
        <v>0</v>
      </c>
      <c r="X173" s="31">
        <v>0</v>
      </c>
      <c r="Y173" s="31">
        <v>0</v>
      </c>
      <c r="Z173" s="22">
        <v>0</v>
      </c>
      <c r="AA173" s="31">
        <v>0</v>
      </c>
      <c r="AB173" s="32">
        <v>0</v>
      </c>
    </row>
    <row r="174" spans="1:28" x14ac:dyDescent="0.25">
      <c r="A174" s="30" t="s">
        <v>343</v>
      </c>
      <c r="B174" s="30" t="s">
        <v>321</v>
      </c>
      <c r="C174" s="30" t="s">
        <v>70</v>
      </c>
      <c r="D174" s="30" t="s">
        <v>142</v>
      </c>
      <c r="E174" s="20" t="s">
        <v>72</v>
      </c>
      <c r="F174" s="20">
        <v>3</v>
      </c>
      <c r="G174" s="20">
        <v>5</v>
      </c>
      <c r="H174" s="20">
        <v>6</v>
      </c>
      <c r="I174" s="20">
        <v>362</v>
      </c>
      <c r="J174" s="20">
        <v>14</v>
      </c>
      <c r="K174" s="20">
        <v>1</v>
      </c>
      <c r="L174" s="20">
        <v>2</v>
      </c>
      <c r="M174" s="20">
        <v>9</v>
      </c>
      <c r="N174" s="20">
        <v>0</v>
      </c>
      <c r="O174" s="20">
        <v>2471</v>
      </c>
      <c r="P174" s="20">
        <v>1</v>
      </c>
      <c r="Q174" s="20">
        <v>1</v>
      </c>
      <c r="R174" s="20">
        <v>0</v>
      </c>
      <c r="S174" s="20"/>
      <c r="T174" s="30" t="s">
        <v>29</v>
      </c>
      <c r="U174" s="22">
        <v>175895</v>
      </c>
      <c r="V174" s="22">
        <v>175895</v>
      </c>
      <c r="W174" s="22">
        <v>0</v>
      </c>
      <c r="X174" s="31">
        <v>0</v>
      </c>
      <c r="Y174" s="31">
        <v>0</v>
      </c>
      <c r="Z174" s="22">
        <v>0</v>
      </c>
      <c r="AA174" s="31">
        <v>0</v>
      </c>
      <c r="AB174" s="32">
        <v>0</v>
      </c>
    </row>
    <row r="175" spans="1:28" x14ac:dyDescent="0.25">
      <c r="A175" s="30" t="s">
        <v>344</v>
      </c>
      <c r="B175" s="30" t="s">
        <v>321</v>
      </c>
      <c r="C175" s="30" t="s">
        <v>70</v>
      </c>
      <c r="D175" s="30" t="s">
        <v>146</v>
      </c>
      <c r="E175" s="20" t="s">
        <v>72</v>
      </c>
      <c r="F175" s="20">
        <v>3</v>
      </c>
      <c r="G175" s="20">
        <v>5</v>
      </c>
      <c r="H175" s="20">
        <v>6</v>
      </c>
      <c r="I175" s="20">
        <v>362</v>
      </c>
      <c r="J175" s="20">
        <v>14</v>
      </c>
      <c r="K175" s="20">
        <v>1</v>
      </c>
      <c r="L175" s="20">
        <v>2</v>
      </c>
      <c r="M175" s="20">
        <v>9</v>
      </c>
      <c r="N175" s="20">
        <v>0</v>
      </c>
      <c r="O175" s="20">
        <v>2491</v>
      </c>
      <c r="P175" s="20">
        <v>1</v>
      </c>
      <c r="Q175" s="20">
        <v>1</v>
      </c>
      <c r="R175" s="20">
        <v>0</v>
      </c>
      <c r="S175" s="20"/>
      <c r="T175" s="30" t="s">
        <v>29</v>
      </c>
      <c r="U175" s="22">
        <v>155859</v>
      </c>
      <c r="V175" s="22">
        <v>155859</v>
      </c>
      <c r="W175" s="22">
        <v>4869.22</v>
      </c>
      <c r="X175" s="31">
        <v>4869.22</v>
      </c>
      <c r="Y175" s="31">
        <v>4869.22</v>
      </c>
      <c r="Z175" s="22">
        <v>4869.22</v>
      </c>
      <c r="AA175" s="31">
        <v>4869.22</v>
      </c>
      <c r="AB175" s="32">
        <v>0</v>
      </c>
    </row>
    <row r="176" spans="1:28" x14ac:dyDescent="0.25">
      <c r="A176" s="30" t="s">
        <v>345</v>
      </c>
      <c r="B176" s="30" t="s">
        <v>321</v>
      </c>
      <c r="C176" s="30" t="s">
        <v>70</v>
      </c>
      <c r="D176" s="30" t="s">
        <v>346</v>
      </c>
      <c r="E176" s="20" t="s">
        <v>72</v>
      </c>
      <c r="F176" s="20">
        <v>3</v>
      </c>
      <c r="G176" s="20">
        <v>5</v>
      </c>
      <c r="H176" s="20">
        <v>6</v>
      </c>
      <c r="I176" s="20">
        <v>362</v>
      </c>
      <c r="J176" s="20">
        <v>14</v>
      </c>
      <c r="K176" s="20">
        <v>1</v>
      </c>
      <c r="L176" s="20">
        <v>2</v>
      </c>
      <c r="M176" s="20">
        <v>9</v>
      </c>
      <c r="N176" s="20">
        <v>0</v>
      </c>
      <c r="O176" s="20">
        <v>2511</v>
      </c>
      <c r="P176" s="20">
        <v>1</v>
      </c>
      <c r="Q176" s="20">
        <v>1</v>
      </c>
      <c r="R176" s="20">
        <v>0</v>
      </c>
      <c r="S176" s="20"/>
      <c r="T176" s="30" t="s">
        <v>29</v>
      </c>
      <c r="U176" s="22">
        <v>291886</v>
      </c>
      <c r="V176" s="22">
        <v>291886</v>
      </c>
      <c r="W176" s="22">
        <v>23181.87</v>
      </c>
      <c r="X176" s="31">
        <v>23181.87</v>
      </c>
      <c r="Y176" s="31">
        <v>23181.87</v>
      </c>
      <c r="Z176" s="22">
        <v>23181.87</v>
      </c>
      <c r="AA176" s="31">
        <v>23181.87</v>
      </c>
      <c r="AB176" s="32">
        <v>0</v>
      </c>
    </row>
    <row r="177" spans="1:28" x14ac:dyDescent="0.25">
      <c r="A177" s="30" t="s">
        <v>347</v>
      </c>
      <c r="B177" s="30" t="s">
        <v>321</v>
      </c>
      <c r="C177" s="30" t="s">
        <v>70</v>
      </c>
      <c r="D177" s="30" t="s">
        <v>348</v>
      </c>
      <c r="E177" s="20" t="s">
        <v>72</v>
      </c>
      <c r="F177" s="20">
        <v>3</v>
      </c>
      <c r="G177" s="20">
        <v>5</v>
      </c>
      <c r="H177" s="20">
        <v>6</v>
      </c>
      <c r="I177" s="20">
        <v>362</v>
      </c>
      <c r="J177" s="20">
        <v>14</v>
      </c>
      <c r="K177" s="20">
        <v>1</v>
      </c>
      <c r="L177" s="20">
        <v>2</v>
      </c>
      <c r="M177" s="20">
        <v>9</v>
      </c>
      <c r="N177" s="20">
        <v>0</v>
      </c>
      <c r="O177" s="20">
        <v>2551</v>
      </c>
      <c r="P177" s="20">
        <v>1</v>
      </c>
      <c r="Q177" s="20">
        <v>1</v>
      </c>
      <c r="R177" s="20">
        <v>0</v>
      </c>
      <c r="S177" s="20"/>
      <c r="T177" s="30" t="s">
        <v>29</v>
      </c>
      <c r="U177" s="22">
        <v>1091163</v>
      </c>
      <c r="V177" s="22">
        <v>1091163</v>
      </c>
      <c r="W177" s="22">
        <v>3815.53</v>
      </c>
      <c r="X177" s="31">
        <v>3815.53</v>
      </c>
      <c r="Y177" s="31">
        <v>3815.53</v>
      </c>
      <c r="Z177" s="22">
        <v>3815.53</v>
      </c>
      <c r="AA177" s="31">
        <v>3815.53</v>
      </c>
      <c r="AB177" s="32">
        <v>0</v>
      </c>
    </row>
    <row r="178" spans="1:28" x14ac:dyDescent="0.25">
      <c r="A178" s="30" t="s">
        <v>349</v>
      </c>
      <c r="B178" s="30" t="s">
        <v>321</v>
      </c>
      <c r="C178" s="30" t="s">
        <v>70</v>
      </c>
      <c r="D178" s="30" t="s">
        <v>148</v>
      </c>
      <c r="E178" s="20" t="s">
        <v>72</v>
      </c>
      <c r="F178" s="20">
        <v>3</v>
      </c>
      <c r="G178" s="20">
        <v>5</v>
      </c>
      <c r="H178" s="20">
        <v>6</v>
      </c>
      <c r="I178" s="20">
        <v>362</v>
      </c>
      <c r="J178" s="20">
        <v>14</v>
      </c>
      <c r="K178" s="20">
        <v>1</v>
      </c>
      <c r="L178" s="20">
        <v>2</v>
      </c>
      <c r="M178" s="20">
        <v>9</v>
      </c>
      <c r="N178" s="20">
        <v>0</v>
      </c>
      <c r="O178" s="20">
        <v>2561</v>
      </c>
      <c r="P178" s="20">
        <v>1</v>
      </c>
      <c r="Q178" s="20">
        <v>1</v>
      </c>
      <c r="R178" s="20">
        <v>0</v>
      </c>
      <c r="S178" s="20"/>
      <c r="T178" s="30" t="s">
        <v>29</v>
      </c>
      <c r="U178" s="22">
        <v>77308</v>
      </c>
      <c r="V178" s="22">
        <v>77308</v>
      </c>
      <c r="W178" s="22">
        <v>0</v>
      </c>
      <c r="X178" s="31">
        <v>0</v>
      </c>
      <c r="Y178" s="31">
        <v>0</v>
      </c>
      <c r="Z178" s="22">
        <v>0</v>
      </c>
      <c r="AA178" s="31">
        <v>0</v>
      </c>
      <c r="AB178" s="32">
        <v>0</v>
      </c>
    </row>
    <row r="179" spans="1:28" x14ac:dyDescent="0.25">
      <c r="A179" s="30" t="s">
        <v>350</v>
      </c>
      <c r="B179" s="30" t="s">
        <v>321</v>
      </c>
      <c r="C179" s="30" t="s">
        <v>70</v>
      </c>
      <c r="D179" s="30" t="s">
        <v>351</v>
      </c>
      <c r="E179" s="20" t="s">
        <v>72</v>
      </c>
      <c r="F179" s="20">
        <v>3</v>
      </c>
      <c r="G179" s="20">
        <v>5</v>
      </c>
      <c r="H179" s="20">
        <v>6</v>
      </c>
      <c r="I179" s="20">
        <v>362</v>
      </c>
      <c r="J179" s="20">
        <v>14</v>
      </c>
      <c r="K179" s="20">
        <v>1</v>
      </c>
      <c r="L179" s="20">
        <v>2</v>
      </c>
      <c r="M179" s="20">
        <v>9</v>
      </c>
      <c r="N179" s="20">
        <v>0</v>
      </c>
      <c r="O179" s="20">
        <v>2591</v>
      </c>
      <c r="P179" s="20">
        <v>1</v>
      </c>
      <c r="Q179" s="20">
        <v>1</v>
      </c>
      <c r="R179" s="20">
        <v>0</v>
      </c>
      <c r="S179" s="20"/>
      <c r="T179" s="30" t="s">
        <v>29</v>
      </c>
      <c r="U179" s="22">
        <v>76381</v>
      </c>
      <c r="V179" s="22">
        <v>76381</v>
      </c>
      <c r="W179" s="22">
        <v>15692.63</v>
      </c>
      <c r="X179" s="31">
        <v>15692.63</v>
      </c>
      <c r="Y179" s="31">
        <v>15692.63</v>
      </c>
      <c r="Z179" s="22">
        <v>15692.63</v>
      </c>
      <c r="AA179" s="31">
        <v>15692.63</v>
      </c>
      <c r="AB179" s="32">
        <v>0</v>
      </c>
    </row>
    <row r="180" spans="1:28" x14ac:dyDescent="0.25">
      <c r="A180" s="30" t="s">
        <v>352</v>
      </c>
      <c r="B180" s="30" t="s">
        <v>321</v>
      </c>
      <c r="C180" s="30" t="s">
        <v>70</v>
      </c>
      <c r="D180" s="30" t="s">
        <v>150</v>
      </c>
      <c r="E180" s="20" t="s">
        <v>72</v>
      </c>
      <c r="F180" s="20">
        <v>3</v>
      </c>
      <c r="G180" s="20">
        <v>5</v>
      </c>
      <c r="H180" s="20">
        <v>6</v>
      </c>
      <c r="I180" s="20">
        <v>362</v>
      </c>
      <c r="J180" s="20">
        <v>14</v>
      </c>
      <c r="K180" s="20">
        <v>1</v>
      </c>
      <c r="L180" s="20">
        <v>2</v>
      </c>
      <c r="M180" s="20">
        <v>9</v>
      </c>
      <c r="N180" s="20">
        <v>0</v>
      </c>
      <c r="O180" s="20">
        <v>2611</v>
      </c>
      <c r="P180" s="20">
        <v>1</v>
      </c>
      <c r="Q180" s="20">
        <v>1</v>
      </c>
      <c r="R180" s="20">
        <v>0</v>
      </c>
      <c r="S180" s="20"/>
      <c r="T180" s="30" t="s">
        <v>29</v>
      </c>
      <c r="U180" s="22">
        <v>2561</v>
      </c>
      <c r="V180" s="22">
        <v>2561</v>
      </c>
      <c r="W180" s="22">
        <v>0</v>
      </c>
      <c r="X180" s="31">
        <v>0</v>
      </c>
      <c r="Y180" s="31">
        <v>0</v>
      </c>
      <c r="Z180" s="22">
        <v>0</v>
      </c>
      <c r="AA180" s="31">
        <v>0</v>
      </c>
      <c r="AB180" s="32">
        <v>0</v>
      </c>
    </row>
    <row r="181" spans="1:28" x14ac:dyDescent="0.25">
      <c r="A181" s="30" t="s">
        <v>353</v>
      </c>
      <c r="B181" s="30" t="s">
        <v>321</v>
      </c>
      <c r="C181" s="30" t="s">
        <v>70</v>
      </c>
      <c r="D181" s="30" t="s">
        <v>153</v>
      </c>
      <c r="E181" s="20" t="s">
        <v>72</v>
      </c>
      <c r="F181" s="20">
        <v>3</v>
      </c>
      <c r="G181" s="20">
        <v>5</v>
      </c>
      <c r="H181" s="20">
        <v>6</v>
      </c>
      <c r="I181" s="20">
        <v>362</v>
      </c>
      <c r="J181" s="20">
        <v>14</v>
      </c>
      <c r="K181" s="20">
        <v>1</v>
      </c>
      <c r="L181" s="20">
        <v>2</v>
      </c>
      <c r="M181" s="20">
        <v>9</v>
      </c>
      <c r="N181" s="20">
        <v>0</v>
      </c>
      <c r="O181" s="20">
        <v>2911</v>
      </c>
      <c r="P181" s="20">
        <v>1</v>
      </c>
      <c r="Q181" s="20">
        <v>1</v>
      </c>
      <c r="R181" s="20">
        <v>0</v>
      </c>
      <c r="S181" s="20"/>
      <c r="T181" s="30" t="s">
        <v>29</v>
      </c>
      <c r="U181" s="22">
        <v>780031</v>
      </c>
      <c r="V181" s="22">
        <v>780031</v>
      </c>
      <c r="W181" s="22">
        <v>0</v>
      </c>
      <c r="X181" s="31">
        <v>0</v>
      </c>
      <c r="Y181" s="31">
        <v>0</v>
      </c>
      <c r="Z181" s="22">
        <v>0</v>
      </c>
      <c r="AA181" s="31">
        <v>0</v>
      </c>
      <c r="AB181" s="32">
        <v>0</v>
      </c>
    </row>
    <row r="182" spans="1:28" x14ac:dyDescent="0.25">
      <c r="A182" s="30" t="s">
        <v>354</v>
      </c>
      <c r="B182" s="30" t="s">
        <v>321</v>
      </c>
      <c r="C182" s="30" t="s">
        <v>70</v>
      </c>
      <c r="D182" s="30" t="s">
        <v>157</v>
      </c>
      <c r="E182" s="20" t="s">
        <v>72</v>
      </c>
      <c r="F182" s="20">
        <v>3</v>
      </c>
      <c r="G182" s="20">
        <v>5</v>
      </c>
      <c r="H182" s="20">
        <v>6</v>
      </c>
      <c r="I182" s="20">
        <v>362</v>
      </c>
      <c r="J182" s="20">
        <v>14</v>
      </c>
      <c r="K182" s="20">
        <v>1</v>
      </c>
      <c r="L182" s="20">
        <v>2</v>
      </c>
      <c r="M182" s="20">
        <v>9</v>
      </c>
      <c r="N182" s="20">
        <v>0</v>
      </c>
      <c r="O182" s="20">
        <v>2941</v>
      </c>
      <c r="P182" s="20">
        <v>1</v>
      </c>
      <c r="Q182" s="20">
        <v>1</v>
      </c>
      <c r="R182" s="20">
        <v>0</v>
      </c>
      <c r="S182" s="20"/>
      <c r="T182" s="30" t="s">
        <v>29</v>
      </c>
      <c r="U182" s="22">
        <v>38190</v>
      </c>
      <c r="V182" s="22">
        <v>38190</v>
      </c>
      <c r="W182" s="22">
        <v>0</v>
      </c>
      <c r="X182" s="31">
        <v>0</v>
      </c>
      <c r="Y182" s="31">
        <v>0</v>
      </c>
      <c r="Z182" s="22">
        <v>0</v>
      </c>
      <c r="AA182" s="31">
        <v>0</v>
      </c>
      <c r="AB182" s="32">
        <v>0</v>
      </c>
    </row>
    <row r="183" spans="1:28" x14ac:dyDescent="0.25">
      <c r="A183" s="30" t="s">
        <v>355</v>
      </c>
      <c r="B183" s="30" t="s">
        <v>321</v>
      </c>
      <c r="C183" s="30" t="s">
        <v>70</v>
      </c>
      <c r="D183" s="30" t="s">
        <v>356</v>
      </c>
      <c r="E183" s="20" t="s">
        <v>72</v>
      </c>
      <c r="F183" s="20">
        <v>3</v>
      </c>
      <c r="G183" s="20">
        <v>5</v>
      </c>
      <c r="H183" s="20">
        <v>6</v>
      </c>
      <c r="I183" s="20">
        <v>362</v>
      </c>
      <c r="J183" s="20">
        <v>14</v>
      </c>
      <c r="K183" s="20">
        <v>1</v>
      </c>
      <c r="L183" s="20">
        <v>2</v>
      </c>
      <c r="M183" s="20">
        <v>9</v>
      </c>
      <c r="N183" s="20">
        <v>0</v>
      </c>
      <c r="O183" s="20">
        <v>2951</v>
      </c>
      <c r="P183" s="20">
        <v>1</v>
      </c>
      <c r="Q183" s="20">
        <v>1</v>
      </c>
      <c r="R183" s="20">
        <v>0</v>
      </c>
      <c r="S183" s="20"/>
      <c r="T183" s="30" t="s">
        <v>29</v>
      </c>
      <c r="U183" s="22">
        <v>65469</v>
      </c>
      <c r="V183" s="22">
        <v>65469</v>
      </c>
      <c r="W183" s="22">
        <v>0</v>
      </c>
      <c r="X183" s="31">
        <v>0</v>
      </c>
      <c r="Y183" s="31">
        <v>0</v>
      </c>
      <c r="Z183" s="22">
        <v>0</v>
      </c>
      <c r="AA183" s="31">
        <v>0</v>
      </c>
      <c r="AB183" s="32">
        <v>0</v>
      </c>
    </row>
    <row r="184" spans="1:28" x14ac:dyDescent="0.25">
      <c r="A184" s="30" t="s">
        <v>357</v>
      </c>
      <c r="B184" s="30" t="s">
        <v>321</v>
      </c>
      <c r="C184" s="30" t="s">
        <v>70</v>
      </c>
      <c r="D184" s="30" t="s">
        <v>159</v>
      </c>
      <c r="E184" s="20" t="s">
        <v>72</v>
      </c>
      <c r="F184" s="20">
        <v>3</v>
      </c>
      <c r="G184" s="20">
        <v>5</v>
      </c>
      <c r="H184" s="20">
        <v>6</v>
      </c>
      <c r="I184" s="20">
        <v>362</v>
      </c>
      <c r="J184" s="20">
        <v>14</v>
      </c>
      <c r="K184" s="20">
        <v>1</v>
      </c>
      <c r="L184" s="20">
        <v>2</v>
      </c>
      <c r="M184" s="20">
        <v>9</v>
      </c>
      <c r="N184" s="20">
        <v>0</v>
      </c>
      <c r="O184" s="20">
        <v>2981</v>
      </c>
      <c r="P184" s="20">
        <v>1</v>
      </c>
      <c r="Q184" s="20">
        <v>1</v>
      </c>
      <c r="R184" s="20">
        <v>0</v>
      </c>
      <c r="S184" s="20"/>
      <c r="T184" s="30" t="s">
        <v>29</v>
      </c>
      <c r="U184" s="22">
        <v>3273490</v>
      </c>
      <c r="V184" s="22">
        <v>2673490</v>
      </c>
      <c r="W184" s="22">
        <v>23675.599999999999</v>
      </c>
      <c r="X184" s="31">
        <v>23675.599999999999</v>
      </c>
      <c r="Y184" s="31">
        <v>23675.599999999999</v>
      </c>
      <c r="Z184" s="22">
        <v>0</v>
      </c>
      <c r="AA184" s="31">
        <v>0</v>
      </c>
      <c r="AB184" s="32">
        <v>0</v>
      </c>
    </row>
    <row r="185" spans="1:28" x14ac:dyDescent="0.25">
      <c r="A185" s="30" t="s">
        <v>358</v>
      </c>
      <c r="B185" s="30" t="s">
        <v>321</v>
      </c>
      <c r="C185" s="30" t="s">
        <v>70</v>
      </c>
      <c r="D185" s="30" t="s">
        <v>161</v>
      </c>
      <c r="E185" s="20" t="s">
        <v>72</v>
      </c>
      <c r="F185" s="20">
        <v>3</v>
      </c>
      <c r="G185" s="20">
        <v>5</v>
      </c>
      <c r="H185" s="20">
        <v>6</v>
      </c>
      <c r="I185" s="20">
        <v>362</v>
      </c>
      <c r="J185" s="20">
        <v>14</v>
      </c>
      <c r="K185" s="20">
        <v>1</v>
      </c>
      <c r="L185" s="20">
        <v>2</v>
      </c>
      <c r="M185" s="20">
        <v>9</v>
      </c>
      <c r="N185" s="20">
        <v>0</v>
      </c>
      <c r="O185" s="20">
        <v>3112</v>
      </c>
      <c r="P185" s="20">
        <v>1</v>
      </c>
      <c r="Q185" s="20">
        <v>1</v>
      </c>
      <c r="R185" s="20">
        <v>0</v>
      </c>
      <c r="S185" s="20"/>
      <c r="T185" s="30" t="s">
        <v>32</v>
      </c>
      <c r="U185" s="22">
        <v>76995156</v>
      </c>
      <c r="V185" s="22">
        <v>76995156</v>
      </c>
      <c r="W185" s="22">
        <v>0</v>
      </c>
      <c r="X185" s="31">
        <v>0</v>
      </c>
      <c r="Y185" s="31">
        <v>0</v>
      </c>
      <c r="Z185" s="22">
        <v>0</v>
      </c>
      <c r="AA185" s="31">
        <v>0</v>
      </c>
      <c r="AB185" s="32">
        <v>0</v>
      </c>
    </row>
    <row r="186" spans="1:28" x14ac:dyDescent="0.25">
      <c r="A186" s="30" t="s">
        <v>359</v>
      </c>
      <c r="B186" s="30" t="s">
        <v>321</v>
      </c>
      <c r="C186" s="30" t="s">
        <v>70</v>
      </c>
      <c r="D186" s="30" t="s">
        <v>184</v>
      </c>
      <c r="E186" s="20" t="s">
        <v>72</v>
      </c>
      <c r="F186" s="20">
        <v>3</v>
      </c>
      <c r="G186" s="20">
        <v>5</v>
      </c>
      <c r="H186" s="20">
        <v>6</v>
      </c>
      <c r="I186" s="20">
        <v>362</v>
      </c>
      <c r="J186" s="20">
        <v>14</v>
      </c>
      <c r="K186" s="20">
        <v>1</v>
      </c>
      <c r="L186" s="20">
        <v>2</v>
      </c>
      <c r="M186" s="20">
        <v>9</v>
      </c>
      <c r="N186" s="20">
        <v>0</v>
      </c>
      <c r="O186" s="20">
        <v>3331</v>
      </c>
      <c r="P186" s="20">
        <v>1</v>
      </c>
      <c r="Q186" s="20">
        <v>1</v>
      </c>
      <c r="R186" s="20">
        <v>0</v>
      </c>
      <c r="S186" s="20"/>
      <c r="T186" s="30" t="s">
        <v>32</v>
      </c>
      <c r="U186" s="22">
        <v>545581</v>
      </c>
      <c r="V186" s="22">
        <v>50545581</v>
      </c>
      <c r="W186" s="22">
        <v>36000</v>
      </c>
      <c r="X186" s="31">
        <v>36000</v>
      </c>
      <c r="Y186" s="31">
        <v>36000</v>
      </c>
      <c r="Z186" s="22">
        <v>0</v>
      </c>
      <c r="AA186" s="31">
        <v>0</v>
      </c>
      <c r="AB186" s="32">
        <v>0</v>
      </c>
    </row>
    <row r="187" spans="1:28" x14ac:dyDescent="0.25">
      <c r="A187" s="30" t="s">
        <v>360</v>
      </c>
      <c r="B187" s="30" t="s">
        <v>321</v>
      </c>
      <c r="C187" s="30" t="s">
        <v>70</v>
      </c>
      <c r="D187" s="30" t="s">
        <v>206</v>
      </c>
      <c r="E187" s="20" t="s">
        <v>72</v>
      </c>
      <c r="F187" s="20">
        <v>3</v>
      </c>
      <c r="G187" s="20">
        <v>5</v>
      </c>
      <c r="H187" s="20">
        <v>6</v>
      </c>
      <c r="I187" s="20">
        <v>362</v>
      </c>
      <c r="J187" s="20">
        <v>14</v>
      </c>
      <c r="K187" s="20">
        <v>1</v>
      </c>
      <c r="L187" s="20">
        <v>2</v>
      </c>
      <c r="M187" s="20">
        <v>9</v>
      </c>
      <c r="N187" s="20">
        <v>0</v>
      </c>
      <c r="O187" s="20">
        <v>3541</v>
      </c>
      <c r="P187" s="20">
        <v>1</v>
      </c>
      <c r="Q187" s="20">
        <v>1</v>
      </c>
      <c r="R187" s="20">
        <v>0</v>
      </c>
      <c r="S187" s="20"/>
      <c r="T187" s="30" t="s">
        <v>32</v>
      </c>
      <c r="U187" s="22">
        <v>14057603</v>
      </c>
      <c r="V187" s="22">
        <v>10057603</v>
      </c>
      <c r="W187" s="22">
        <v>0</v>
      </c>
      <c r="X187" s="31">
        <v>0</v>
      </c>
      <c r="Y187" s="31">
        <v>0</v>
      </c>
      <c r="Z187" s="22">
        <v>0</v>
      </c>
      <c r="AA187" s="31">
        <v>0</v>
      </c>
      <c r="AB187" s="32">
        <v>0</v>
      </c>
    </row>
    <row r="188" spans="1:28" x14ac:dyDescent="0.25">
      <c r="A188" s="30" t="s">
        <v>361</v>
      </c>
      <c r="B188" s="30" t="s">
        <v>321</v>
      </c>
      <c r="C188" s="30" t="s">
        <v>70</v>
      </c>
      <c r="D188" s="30" t="s">
        <v>74</v>
      </c>
      <c r="E188" s="20" t="s">
        <v>72</v>
      </c>
      <c r="F188" s="20">
        <v>3</v>
      </c>
      <c r="G188" s="20">
        <v>5</v>
      </c>
      <c r="H188" s="20">
        <v>6</v>
      </c>
      <c r="I188" s="20">
        <v>362</v>
      </c>
      <c r="J188" s="20">
        <v>14</v>
      </c>
      <c r="K188" s="20">
        <v>1</v>
      </c>
      <c r="L188" s="20">
        <v>2</v>
      </c>
      <c r="M188" s="20">
        <v>9</v>
      </c>
      <c r="N188" s="20">
        <v>0</v>
      </c>
      <c r="O188" s="20">
        <v>3571</v>
      </c>
      <c r="P188" s="20">
        <v>1</v>
      </c>
      <c r="Q188" s="20">
        <v>1</v>
      </c>
      <c r="R188" s="20">
        <v>0</v>
      </c>
      <c r="S188" s="20"/>
      <c r="T188" s="30" t="s">
        <v>32</v>
      </c>
      <c r="U188" s="22">
        <v>2607134</v>
      </c>
      <c r="V188" s="22">
        <v>2607134</v>
      </c>
      <c r="W188" s="22">
        <v>0</v>
      </c>
      <c r="X188" s="31">
        <v>0</v>
      </c>
      <c r="Y188" s="31">
        <v>0</v>
      </c>
      <c r="Z188" s="22">
        <v>0</v>
      </c>
      <c r="AA188" s="31">
        <v>0</v>
      </c>
      <c r="AB188" s="32">
        <v>0</v>
      </c>
    </row>
    <row r="189" spans="1:28" x14ac:dyDescent="0.25">
      <c r="A189" s="30" t="s">
        <v>362</v>
      </c>
      <c r="B189" s="30" t="s">
        <v>321</v>
      </c>
      <c r="C189" s="30" t="s">
        <v>70</v>
      </c>
      <c r="D189" s="30" t="s">
        <v>221</v>
      </c>
      <c r="E189" s="20" t="s">
        <v>72</v>
      </c>
      <c r="F189" s="20">
        <v>3</v>
      </c>
      <c r="G189" s="20">
        <v>5</v>
      </c>
      <c r="H189" s="20">
        <v>6</v>
      </c>
      <c r="I189" s="20">
        <v>362</v>
      </c>
      <c r="J189" s="20">
        <v>14</v>
      </c>
      <c r="K189" s="20">
        <v>1</v>
      </c>
      <c r="L189" s="20">
        <v>2</v>
      </c>
      <c r="M189" s="20">
        <v>9</v>
      </c>
      <c r="N189" s="20">
        <v>0</v>
      </c>
      <c r="O189" s="20">
        <v>3921</v>
      </c>
      <c r="P189" s="20">
        <v>1</v>
      </c>
      <c r="Q189" s="20">
        <v>1</v>
      </c>
      <c r="R189" s="20">
        <v>0</v>
      </c>
      <c r="S189" s="20"/>
      <c r="T189" s="30" t="s">
        <v>32</v>
      </c>
      <c r="U189" s="22">
        <v>137991</v>
      </c>
      <c r="V189" s="22">
        <v>4991</v>
      </c>
      <c r="W189" s="22">
        <v>0</v>
      </c>
      <c r="X189" s="31">
        <v>0</v>
      </c>
      <c r="Y189" s="31">
        <v>0</v>
      </c>
      <c r="Z189" s="22">
        <v>0</v>
      </c>
      <c r="AA189" s="31">
        <v>0</v>
      </c>
      <c r="AB189" s="32">
        <v>0</v>
      </c>
    </row>
    <row r="190" spans="1:28" x14ac:dyDescent="0.25">
      <c r="A190" s="30" t="s">
        <v>363</v>
      </c>
      <c r="B190" s="30" t="s">
        <v>321</v>
      </c>
      <c r="C190" s="30" t="s">
        <v>70</v>
      </c>
      <c r="D190" s="30" t="s">
        <v>225</v>
      </c>
      <c r="E190" s="20" t="s">
        <v>72</v>
      </c>
      <c r="F190" s="20">
        <v>3</v>
      </c>
      <c r="G190" s="20">
        <v>5</v>
      </c>
      <c r="H190" s="20">
        <v>6</v>
      </c>
      <c r="I190" s="20">
        <v>362</v>
      </c>
      <c r="J190" s="20">
        <v>14</v>
      </c>
      <c r="K190" s="20">
        <v>1</v>
      </c>
      <c r="L190" s="20">
        <v>2</v>
      </c>
      <c r="M190" s="20">
        <v>9</v>
      </c>
      <c r="N190" s="20">
        <v>0</v>
      </c>
      <c r="O190" s="20">
        <v>3981</v>
      </c>
      <c r="P190" s="20">
        <v>1</v>
      </c>
      <c r="Q190" s="20">
        <v>1</v>
      </c>
      <c r="R190" s="20">
        <v>0</v>
      </c>
      <c r="S190" s="20"/>
      <c r="T190" s="30" t="s">
        <v>32</v>
      </c>
      <c r="U190" s="22">
        <v>1696860</v>
      </c>
      <c r="V190" s="22">
        <v>1696860</v>
      </c>
      <c r="W190" s="22">
        <v>14543.98</v>
      </c>
      <c r="X190" s="31">
        <v>14543.98</v>
      </c>
      <c r="Y190" s="31">
        <v>1696860</v>
      </c>
      <c r="Z190" s="22">
        <v>3953.2</v>
      </c>
      <c r="AA190" s="31">
        <v>3953.2</v>
      </c>
      <c r="AB190" s="32">
        <v>0</v>
      </c>
    </row>
    <row r="191" spans="1:28" x14ac:dyDescent="0.25">
      <c r="A191" s="30" t="s">
        <v>364</v>
      </c>
      <c r="B191" s="30" t="s">
        <v>321</v>
      </c>
      <c r="C191" s="30" t="s">
        <v>70</v>
      </c>
      <c r="D191" s="30" t="s">
        <v>227</v>
      </c>
      <c r="E191" s="20" t="s">
        <v>72</v>
      </c>
      <c r="F191" s="20">
        <v>3</v>
      </c>
      <c r="G191" s="20">
        <v>5</v>
      </c>
      <c r="H191" s="20">
        <v>6</v>
      </c>
      <c r="I191" s="20">
        <v>362</v>
      </c>
      <c r="J191" s="20">
        <v>14</v>
      </c>
      <c r="K191" s="20">
        <v>1</v>
      </c>
      <c r="L191" s="20">
        <v>2</v>
      </c>
      <c r="M191" s="20">
        <v>9</v>
      </c>
      <c r="N191" s="20">
        <v>0</v>
      </c>
      <c r="O191" s="20">
        <v>3982</v>
      </c>
      <c r="P191" s="20">
        <v>1</v>
      </c>
      <c r="Q191" s="20">
        <v>1</v>
      </c>
      <c r="R191" s="20">
        <v>0</v>
      </c>
      <c r="S191" s="20"/>
      <c r="T191" s="30" t="s">
        <v>32</v>
      </c>
      <c r="U191" s="22">
        <v>1035863</v>
      </c>
      <c r="V191" s="22">
        <v>1035863</v>
      </c>
      <c r="W191" s="22">
        <v>118883.90000000001</v>
      </c>
      <c r="X191" s="31">
        <v>118883.9</v>
      </c>
      <c r="Y191" s="31">
        <v>1035863</v>
      </c>
      <c r="Z191" s="22">
        <v>32787.39</v>
      </c>
      <c r="AA191" s="31">
        <v>32787.39</v>
      </c>
      <c r="AB191" s="32">
        <v>0</v>
      </c>
    </row>
    <row r="192" spans="1:28" x14ac:dyDescent="0.25">
      <c r="A192" s="30" t="s">
        <v>365</v>
      </c>
      <c r="B192" s="30" t="s">
        <v>321</v>
      </c>
      <c r="C192" s="30" t="s">
        <v>70</v>
      </c>
      <c r="D192" s="30" t="s">
        <v>366</v>
      </c>
      <c r="E192" s="20" t="s">
        <v>72</v>
      </c>
      <c r="F192" s="20">
        <v>3</v>
      </c>
      <c r="G192" s="20">
        <v>5</v>
      </c>
      <c r="H192" s="20">
        <v>6</v>
      </c>
      <c r="I192" s="20">
        <v>362</v>
      </c>
      <c r="J192" s="20">
        <v>14</v>
      </c>
      <c r="K192" s="20">
        <v>1</v>
      </c>
      <c r="L192" s="20">
        <v>2</v>
      </c>
      <c r="M192" s="20">
        <v>9</v>
      </c>
      <c r="N192" s="20">
        <v>0</v>
      </c>
      <c r="O192" s="20">
        <v>4411</v>
      </c>
      <c r="P192" s="20">
        <v>1</v>
      </c>
      <c r="Q192" s="20">
        <v>1</v>
      </c>
      <c r="R192" s="20">
        <v>0</v>
      </c>
      <c r="S192" s="20"/>
      <c r="T192" s="30" t="s">
        <v>367</v>
      </c>
      <c r="U192" s="22">
        <v>1036605</v>
      </c>
      <c r="V192" s="22">
        <v>1036605</v>
      </c>
      <c r="W192" s="22">
        <v>0</v>
      </c>
      <c r="X192" s="31">
        <v>0</v>
      </c>
      <c r="Y192" s="31">
        <v>0</v>
      </c>
      <c r="Z192" s="22">
        <v>0</v>
      </c>
      <c r="AA192" s="31">
        <v>0</v>
      </c>
      <c r="AB192" s="32">
        <v>0</v>
      </c>
    </row>
    <row r="193" spans="1:28" x14ac:dyDescent="0.25">
      <c r="A193" s="30" t="s">
        <v>368</v>
      </c>
      <c r="B193" s="30" t="s">
        <v>321</v>
      </c>
      <c r="C193" s="30" t="s">
        <v>229</v>
      </c>
      <c r="D193" s="30" t="s">
        <v>232</v>
      </c>
      <c r="E193" s="20" t="s">
        <v>79</v>
      </c>
      <c r="F193" s="20">
        <v>3</v>
      </c>
      <c r="G193" s="20">
        <v>5</v>
      </c>
      <c r="H193" s="20">
        <v>6</v>
      </c>
      <c r="I193" s="20">
        <v>362</v>
      </c>
      <c r="J193" s="20">
        <v>15</v>
      </c>
      <c r="K193" s="20" t="s">
        <v>230</v>
      </c>
      <c r="L193" s="20">
        <v>1</v>
      </c>
      <c r="M193" s="20">
        <v>9</v>
      </c>
      <c r="N193" s="20">
        <v>0</v>
      </c>
      <c r="O193" s="20">
        <v>1311</v>
      </c>
      <c r="P193" s="20">
        <v>1</v>
      </c>
      <c r="Q193" s="20">
        <v>1</v>
      </c>
      <c r="R193" s="20">
        <v>0</v>
      </c>
      <c r="S193" s="20"/>
      <c r="T193" s="30" t="s">
        <v>27</v>
      </c>
      <c r="U193" s="22">
        <v>149012</v>
      </c>
      <c r="V193" s="22">
        <v>149012</v>
      </c>
      <c r="W193" s="22">
        <v>35763</v>
      </c>
      <c r="X193" s="31">
        <v>35763</v>
      </c>
      <c r="Y193" s="31">
        <v>35763</v>
      </c>
      <c r="Z193" s="22">
        <v>11921</v>
      </c>
      <c r="AA193" s="31">
        <v>11921</v>
      </c>
      <c r="AB193" s="32">
        <v>0</v>
      </c>
    </row>
    <row r="194" spans="1:28" x14ac:dyDescent="0.25">
      <c r="A194" s="30" t="s">
        <v>369</v>
      </c>
      <c r="B194" s="30" t="s">
        <v>321</v>
      </c>
      <c r="C194" s="30" t="s">
        <v>229</v>
      </c>
      <c r="D194" s="30" t="s">
        <v>234</v>
      </c>
      <c r="E194" s="20" t="s">
        <v>79</v>
      </c>
      <c r="F194" s="20">
        <v>3</v>
      </c>
      <c r="G194" s="20">
        <v>5</v>
      </c>
      <c r="H194" s="20">
        <v>6</v>
      </c>
      <c r="I194" s="20">
        <v>362</v>
      </c>
      <c r="J194" s="20">
        <v>15</v>
      </c>
      <c r="K194" s="20" t="s">
        <v>230</v>
      </c>
      <c r="L194" s="20">
        <v>1</v>
      </c>
      <c r="M194" s="20">
        <v>9</v>
      </c>
      <c r="N194" s="20">
        <v>0</v>
      </c>
      <c r="O194" s="20">
        <v>1321</v>
      </c>
      <c r="P194" s="20">
        <v>1</v>
      </c>
      <c r="Q194" s="20">
        <v>1</v>
      </c>
      <c r="R194" s="20">
        <v>0</v>
      </c>
      <c r="S194" s="20"/>
      <c r="T194" s="30" t="s">
        <v>27</v>
      </c>
      <c r="U194" s="22">
        <v>1627256</v>
      </c>
      <c r="V194" s="22">
        <v>1627256</v>
      </c>
      <c r="W194" s="22">
        <v>423087</v>
      </c>
      <c r="X194" s="31">
        <v>423087</v>
      </c>
      <c r="Y194" s="31">
        <v>423087</v>
      </c>
      <c r="Z194" s="22">
        <v>138317</v>
      </c>
      <c r="AA194" s="31">
        <v>138317</v>
      </c>
      <c r="AB194" s="32">
        <v>0</v>
      </c>
    </row>
    <row r="195" spans="1:28" x14ac:dyDescent="0.25">
      <c r="A195" s="30" t="s">
        <v>370</v>
      </c>
      <c r="B195" s="30" t="s">
        <v>321</v>
      </c>
      <c r="C195" s="30" t="s">
        <v>229</v>
      </c>
      <c r="D195" s="30" t="s">
        <v>236</v>
      </c>
      <c r="E195" s="20" t="s">
        <v>79</v>
      </c>
      <c r="F195" s="20">
        <v>3</v>
      </c>
      <c r="G195" s="20">
        <v>5</v>
      </c>
      <c r="H195" s="20">
        <v>6</v>
      </c>
      <c r="I195" s="20">
        <v>362</v>
      </c>
      <c r="J195" s="20">
        <v>15</v>
      </c>
      <c r="K195" s="20" t="s">
        <v>230</v>
      </c>
      <c r="L195" s="20">
        <v>1</v>
      </c>
      <c r="M195" s="20">
        <v>9</v>
      </c>
      <c r="N195" s="20">
        <v>0</v>
      </c>
      <c r="O195" s="20">
        <v>1411</v>
      </c>
      <c r="P195" s="20">
        <v>1</v>
      </c>
      <c r="Q195" s="20">
        <v>1</v>
      </c>
      <c r="R195" s="20">
        <v>1</v>
      </c>
      <c r="S195" s="20"/>
      <c r="T195" s="30" t="s">
        <v>27</v>
      </c>
      <c r="U195" s="22">
        <v>1223755</v>
      </c>
      <c r="V195" s="22">
        <v>1223755</v>
      </c>
      <c r="W195" s="22">
        <v>269226</v>
      </c>
      <c r="X195" s="31">
        <v>269226</v>
      </c>
      <c r="Y195" s="31">
        <v>269226</v>
      </c>
      <c r="Z195" s="22">
        <v>122376</v>
      </c>
      <c r="AA195" s="31">
        <v>122376</v>
      </c>
      <c r="AB195" s="32">
        <v>0</v>
      </c>
    </row>
    <row r="196" spans="1:28" x14ac:dyDescent="0.25">
      <c r="A196" s="30" t="s">
        <v>371</v>
      </c>
      <c r="B196" s="30" t="s">
        <v>321</v>
      </c>
      <c r="C196" s="30" t="s">
        <v>229</v>
      </c>
      <c r="D196" s="30" t="s">
        <v>291</v>
      </c>
      <c r="E196" s="20" t="s">
        <v>79</v>
      </c>
      <c r="F196" s="20">
        <v>3</v>
      </c>
      <c r="G196" s="20">
        <v>5</v>
      </c>
      <c r="H196" s="20">
        <v>6</v>
      </c>
      <c r="I196" s="20">
        <v>362</v>
      </c>
      <c r="J196" s="20">
        <v>15</v>
      </c>
      <c r="K196" s="20" t="s">
        <v>230</v>
      </c>
      <c r="L196" s="20">
        <v>1</v>
      </c>
      <c r="M196" s="20">
        <v>9</v>
      </c>
      <c r="N196" s="20">
        <v>0</v>
      </c>
      <c r="O196" s="20">
        <v>1421</v>
      </c>
      <c r="P196" s="20">
        <v>1</v>
      </c>
      <c r="Q196" s="20">
        <v>1</v>
      </c>
      <c r="R196" s="20">
        <v>1</v>
      </c>
      <c r="S196" s="20"/>
      <c r="T196" s="30" t="s">
        <v>27</v>
      </c>
      <c r="U196" s="22">
        <v>1127164</v>
      </c>
      <c r="V196" s="22">
        <v>1127164</v>
      </c>
      <c r="W196" s="22">
        <v>247976</v>
      </c>
      <c r="X196" s="31">
        <v>247976</v>
      </c>
      <c r="Y196" s="31">
        <v>247976</v>
      </c>
      <c r="Z196" s="22">
        <v>112716</v>
      </c>
      <c r="AA196" s="31">
        <v>112716</v>
      </c>
      <c r="AB196" s="32">
        <v>0</v>
      </c>
    </row>
    <row r="197" spans="1:28" x14ac:dyDescent="0.25">
      <c r="A197" s="30" t="s">
        <v>372</v>
      </c>
      <c r="B197" s="30" t="s">
        <v>321</v>
      </c>
      <c r="C197" s="30" t="s">
        <v>229</v>
      </c>
      <c r="D197" s="30" t="s">
        <v>238</v>
      </c>
      <c r="E197" s="20" t="s">
        <v>79</v>
      </c>
      <c r="F197" s="20">
        <v>3</v>
      </c>
      <c r="G197" s="20">
        <v>5</v>
      </c>
      <c r="H197" s="20">
        <v>6</v>
      </c>
      <c r="I197" s="20">
        <v>362</v>
      </c>
      <c r="J197" s="20">
        <v>15</v>
      </c>
      <c r="K197" s="20" t="s">
        <v>230</v>
      </c>
      <c r="L197" s="20">
        <v>1</v>
      </c>
      <c r="M197" s="20">
        <v>9</v>
      </c>
      <c r="N197" s="20">
        <v>0</v>
      </c>
      <c r="O197" s="20">
        <v>1431</v>
      </c>
      <c r="P197" s="20">
        <v>1</v>
      </c>
      <c r="Q197" s="20">
        <v>1</v>
      </c>
      <c r="R197" s="20">
        <v>0</v>
      </c>
      <c r="S197" s="20"/>
      <c r="T197" s="30" t="s">
        <v>27</v>
      </c>
      <c r="U197" s="22">
        <v>752883</v>
      </c>
      <c r="V197" s="22">
        <v>752883</v>
      </c>
      <c r="W197" s="22">
        <v>165634</v>
      </c>
      <c r="X197" s="31">
        <v>165634</v>
      </c>
      <c r="Y197" s="31">
        <v>165634</v>
      </c>
      <c r="Z197" s="22">
        <v>75288</v>
      </c>
      <c r="AA197" s="31">
        <v>75288</v>
      </c>
      <c r="AB197" s="32">
        <v>0</v>
      </c>
    </row>
    <row r="198" spans="1:28" x14ac:dyDescent="0.25">
      <c r="A198" s="30" t="s">
        <v>373</v>
      </c>
      <c r="B198" s="30" t="s">
        <v>321</v>
      </c>
      <c r="C198" s="30" t="s">
        <v>229</v>
      </c>
      <c r="D198" s="30" t="s">
        <v>240</v>
      </c>
      <c r="E198" s="20" t="s">
        <v>79</v>
      </c>
      <c r="F198" s="20">
        <v>3</v>
      </c>
      <c r="G198" s="20">
        <v>5</v>
      </c>
      <c r="H198" s="20">
        <v>6</v>
      </c>
      <c r="I198" s="20">
        <v>362</v>
      </c>
      <c r="J198" s="20">
        <v>15</v>
      </c>
      <c r="K198" s="20" t="s">
        <v>230</v>
      </c>
      <c r="L198" s="20">
        <v>1</v>
      </c>
      <c r="M198" s="20">
        <v>9</v>
      </c>
      <c r="N198" s="20">
        <v>0</v>
      </c>
      <c r="O198" s="20">
        <v>1441</v>
      </c>
      <c r="P198" s="20">
        <v>1</v>
      </c>
      <c r="Q198" s="20">
        <v>1</v>
      </c>
      <c r="R198" s="20">
        <v>0</v>
      </c>
      <c r="S198" s="20"/>
      <c r="T198" s="30" t="s">
        <v>27</v>
      </c>
      <c r="U198" s="22">
        <v>660417</v>
      </c>
      <c r="V198" s="22">
        <v>660417</v>
      </c>
      <c r="W198" s="22">
        <v>0</v>
      </c>
      <c r="X198" s="31">
        <v>0</v>
      </c>
      <c r="Y198" s="31">
        <v>0</v>
      </c>
      <c r="Z198" s="22">
        <v>0</v>
      </c>
      <c r="AA198" s="31">
        <v>0</v>
      </c>
      <c r="AB198" s="32">
        <v>0</v>
      </c>
    </row>
    <row r="199" spans="1:28" x14ac:dyDescent="0.25">
      <c r="A199" s="30" t="s">
        <v>374</v>
      </c>
      <c r="B199" s="30" t="s">
        <v>321</v>
      </c>
      <c r="C199" s="30" t="s">
        <v>229</v>
      </c>
      <c r="D199" s="30" t="s">
        <v>242</v>
      </c>
      <c r="E199" s="20" t="s">
        <v>79</v>
      </c>
      <c r="F199" s="20">
        <v>3</v>
      </c>
      <c r="G199" s="20">
        <v>5</v>
      </c>
      <c r="H199" s="20">
        <v>6</v>
      </c>
      <c r="I199" s="20">
        <v>362</v>
      </c>
      <c r="J199" s="20">
        <v>15</v>
      </c>
      <c r="K199" s="20" t="s">
        <v>230</v>
      </c>
      <c r="L199" s="20">
        <v>1</v>
      </c>
      <c r="M199" s="20">
        <v>9</v>
      </c>
      <c r="N199" s="20">
        <v>0</v>
      </c>
      <c r="O199" s="20">
        <v>1511</v>
      </c>
      <c r="P199" s="20">
        <v>1</v>
      </c>
      <c r="Q199" s="20">
        <v>1</v>
      </c>
      <c r="R199" s="20">
        <v>0</v>
      </c>
      <c r="S199" s="20"/>
      <c r="T199" s="30" t="s">
        <v>27</v>
      </c>
      <c r="U199" s="22">
        <v>7704835</v>
      </c>
      <c r="V199" s="22">
        <v>7704835</v>
      </c>
      <c r="W199" s="22">
        <v>2003257</v>
      </c>
      <c r="X199" s="31">
        <v>2003257</v>
      </c>
      <c r="Y199" s="31">
        <v>2003257</v>
      </c>
      <c r="Z199" s="22">
        <v>654911</v>
      </c>
      <c r="AA199" s="31">
        <v>654911</v>
      </c>
      <c r="AB199" s="32">
        <v>0</v>
      </c>
    </row>
    <row r="200" spans="1:28" x14ac:dyDescent="0.25">
      <c r="A200" s="30" t="s">
        <v>375</v>
      </c>
      <c r="B200" s="30" t="s">
        <v>321</v>
      </c>
      <c r="C200" s="30" t="s">
        <v>229</v>
      </c>
      <c r="D200" s="30" t="s">
        <v>244</v>
      </c>
      <c r="E200" s="20" t="s">
        <v>79</v>
      </c>
      <c r="F200" s="20">
        <v>3</v>
      </c>
      <c r="G200" s="20">
        <v>5</v>
      </c>
      <c r="H200" s="20">
        <v>6</v>
      </c>
      <c r="I200" s="20">
        <v>362</v>
      </c>
      <c r="J200" s="20">
        <v>15</v>
      </c>
      <c r="K200" s="20" t="s">
        <v>230</v>
      </c>
      <c r="L200" s="20">
        <v>1</v>
      </c>
      <c r="M200" s="20">
        <v>9</v>
      </c>
      <c r="N200" s="20">
        <v>0</v>
      </c>
      <c r="O200" s="20">
        <v>1531</v>
      </c>
      <c r="P200" s="20">
        <v>1</v>
      </c>
      <c r="Q200" s="20">
        <v>1</v>
      </c>
      <c r="R200" s="20">
        <v>0</v>
      </c>
      <c r="S200" s="20"/>
      <c r="T200" s="30" t="s">
        <v>27</v>
      </c>
      <c r="U200" s="22">
        <v>1062969</v>
      </c>
      <c r="V200" s="22">
        <v>1062969</v>
      </c>
      <c r="W200" s="22">
        <v>5068.4799999999996</v>
      </c>
      <c r="X200" s="31">
        <v>5068.4799999999996</v>
      </c>
      <c r="Y200" s="31">
        <v>5068.4799999999996</v>
      </c>
      <c r="Z200" s="22">
        <v>1267.1199999999999</v>
      </c>
      <c r="AA200" s="31">
        <v>1267.1199999999999</v>
      </c>
      <c r="AB200" s="32">
        <v>0</v>
      </c>
    </row>
    <row r="201" spans="1:28" x14ac:dyDescent="0.25">
      <c r="A201" s="30" t="s">
        <v>376</v>
      </c>
      <c r="B201" s="30" t="s">
        <v>321</v>
      </c>
      <c r="C201" s="30" t="s">
        <v>229</v>
      </c>
      <c r="D201" s="30" t="s">
        <v>246</v>
      </c>
      <c r="E201" s="20" t="s">
        <v>79</v>
      </c>
      <c r="F201" s="20">
        <v>3</v>
      </c>
      <c r="G201" s="20">
        <v>5</v>
      </c>
      <c r="H201" s="20">
        <v>6</v>
      </c>
      <c r="I201" s="20">
        <v>362</v>
      </c>
      <c r="J201" s="20">
        <v>15</v>
      </c>
      <c r="K201" s="20" t="s">
        <v>230</v>
      </c>
      <c r="L201" s="20">
        <v>1</v>
      </c>
      <c r="M201" s="20">
        <v>9</v>
      </c>
      <c r="N201" s="20">
        <v>0</v>
      </c>
      <c r="O201" s="20">
        <v>1541</v>
      </c>
      <c r="P201" s="20">
        <v>1</v>
      </c>
      <c r="Q201" s="20">
        <v>1</v>
      </c>
      <c r="R201" s="20">
        <v>18</v>
      </c>
      <c r="S201" s="20"/>
      <c r="T201" s="30" t="s">
        <v>27</v>
      </c>
      <c r="U201" s="22">
        <v>1976795</v>
      </c>
      <c r="V201" s="22">
        <v>1976795</v>
      </c>
      <c r="W201" s="22">
        <v>0</v>
      </c>
      <c r="X201" s="31">
        <v>0</v>
      </c>
      <c r="Y201" s="31">
        <v>0</v>
      </c>
      <c r="Z201" s="22">
        <v>0</v>
      </c>
      <c r="AA201" s="31">
        <v>0</v>
      </c>
      <c r="AB201" s="32">
        <v>0</v>
      </c>
    </row>
    <row r="202" spans="1:28" x14ac:dyDescent="0.25">
      <c r="A202" s="30" t="s">
        <v>377</v>
      </c>
      <c r="B202" s="30" t="s">
        <v>321</v>
      </c>
      <c r="C202" s="30" t="s">
        <v>229</v>
      </c>
      <c r="D202" s="30" t="s">
        <v>248</v>
      </c>
      <c r="E202" s="20" t="s">
        <v>79</v>
      </c>
      <c r="F202" s="20">
        <v>3</v>
      </c>
      <c r="G202" s="20">
        <v>5</v>
      </c>
      <c r="H202" s="20">
        <v>6</v>
      </c>
      <c r="I202" s="20">
        <v>362</v>
      </c>
      <c r="J202" s="20">
        <v>15</v>
      </c>
      <c r="K202" s="20" t="s">
        <v>230</v>
      </c>
      <c r="L202" s="20">
        <v>1</v>
      </c>
      <c r="M202" s="20">
        <v>9</v>
      </c>
      <c r="N202" s="20">
        <v>0</v>
      </c>
      <c r="O202" s="20">
        <v>1546</v>
      </c>
      <c r="P202" s="20">
        <v>1</v>
      </c>
      <c r="Q202" s="20">
        <v>1</v>
      </c>
      <c r="R202" s="20">
        <v>0</v>
      </c>
      <c r="S202" s="20"/>
      <c r="T202" s="30" t="s">
        <v>27</v>
      </c>
      <c r="U202" s="22">
        <v>5639261</v>
      </c>
      <c r="V202" s="22">
        <v>5639261</v>
      </c>
      <c r="W202" s="22">
        <v>1578993</v>
      </c>
      <c r="X202" s="31">
        <v>1578993</v>
      </c>
      <c r="Y202" s="31">
        <v>1578993</v>
      </c>
      <c r="Z202" s="22">
        <v>451141</v>
      </c>
      <c r="AA202" s="31">
        <v>554333.5</v>
      </c>
      <c r="AB202" s="32">
        <v>0</v>
      </c>
    </row>
    <row r="203" spans="1:28" x14ac:dyDescent="0.25">
      <c r="A203" s="30" t="s">
        <v>378</v>
      </c>
      <c r="B203" s="30" t="s">
        <v>321</v>
      </c>
      <c r="C203" s="30" t="s">
        <v>229</v>
      </c>
      <c r="D203" s="30" t="s">
        <v>250</v>
      </c>
      <c r="E203" s="20" t="s">
        <v>79</v>
      </c>
      <c r="F203" s="20">
        <v>3</v>
      </c>
      <c r="G203" s="20">
        <v>5</v>
      </c>
      <c r="H203" s="20">
        <v>6</v>
      </c>
      <c r="I203" s="20">
        <v>362</v>
      </c>
      <c r="J203" s="20">
        <v>15</v>
      </c>
      <c r="K203" s="20" t="s">
        <v>230</v>
      </c>
      <c r="L203" s="20">
        <v>1</v>
      </c>
      <c r="M203" s="20">
        <v>9</v>
      </c>
      <c r="N203" s="20">
        <v>0</v>
      </c>
      <c r="O203" s="20">
        <v>1547</v>
      </c>
      <c r="P203" s="20">
        <v>1</v>
      </c>
      <c r="Q203" s="20">
        <v>1</v>
      </c>
      <c r="R203" s="20">
        <v>0</v>
      </c>
      <c r="S203" s="20"/>
      <c r="T203" s="30" t="s">
        <v>27</v>
      </c>
      <c r="U203" s="22">
        <v>1523786</v>
      </c>
      <c r="V203" s="22">
        <v>1523786</v>
      </c>
      <c r="W203" s="22">
        <v>0</v>
      </c>
      <c r="X203" s="31">
        <v>0</v>
      </c>
      <c r="Y203" s="31">
        <v>0</v>
      </c>
      <c r="Z203" s="22">
        <v>0</v>
      </c>
      <c r="AA203" s="31">
        <v>0</v>
      </c>
      <c r="AB203" s="32">
        <v>0</v>
      </c>
    </row>
    <row r="204" spans="1:28" x14ac:dyDescent="0.25">
      <c r="A204" s="30" t="s">
        <v>379</v>
      </c>
      <c r="B204" s="30" t="s">
        <v>321</v>
      </c>
      <c r="C204" s="30" t="s">
        <v>229</v>
      </c>
      <c r="D204" s="30" t="s">
        <v>252</v>
      </c>
      <c r="E204" s="20" t="s">
        <v>79</v>
      </c>
      <c r="F204" s="20">
        <v>3</v>
      </c>
      <c r="G204" s="20">
        <v>5</v>
      </c>
      <c r="H204" s="20">
        <v>6</v>
      </c>
      <c r="I204" s="20">
        <v>362</v>
      </c>
      <c r="J204" s="20">
        <v>15</v>
      </c>
      <c r="K204" s="20" t="s">
        <v>230</v>
      </c>
      <c r="L204" s="20">
        <v>1</v>
      </c>
      <c r="M204" s="20">
        <v>9</v>
      </c>
      <c r="N204" s="20">
        <v>0</v>
      </c>
      <c r="O204" s="20">
        <v>1591</v>
      </c>
      <c r="P204" s="20">
        <v>1</v>
      </c>
      <c r="Q204" s="20">
        <v>1</v>
      </c>
      <c r="R204" s="20">
        <v>0</v>
      </c>
      <c r="S204" s="20"/>
      <c r="T204" s="30" t="s">
        <v>27</v>
      </c>
      <c r="U204" s="22">
        <v>1615552</v>
      </c>
      <c r="V204" s="22">
        <v>1615552</v>
      </c>
      <c r="W204" s="22">
        <v>420044</v>
      </c>
      <c r="X204" s="31">
        <v>420044</v>
      </c>
      <c r="Y204" s="31">
        <v>420044</v>
      </c>
      <c r="Z204" s="22">
        <v>137322</v>
      </c>
      <c r="AA204" s="31">
        <v>137322</v>
      </c>
      <c r="AB204" s="32">
        <v>0</v>
      </c>
    </row>
    <row r="205" spans="1:28" x14ac:dyDescent="0.25">
      <c r="A205" s="30" t="s">
        <v>380</v>
      </c>
      <c r="B205" s="30" t="s">
        <v>321</v>
      </c>
      <c r="C205" s="30" t="s">
        <v>229</v>
      </c>
      <c r="D205" s="30" t="s">
        <v>254</v>
      </c>
      <c r="E205" s="20" t="s">
        <v>79</v>
      </c>
      <c r="F205" s="20">
        <v>3</v>
      </c>
      <c r="G205" s="20">
        <v>5</v>
      </c>
      <c r="H205" s="20">
        <v>6</v>
      </c>
      <c r="I205" s="20">
        <v>362</v>
      </c>
      <c r="J205" s="20">
        <v>15</v>
      </c>
      <c r="K205" s="20" t="s">
        <v>230</v>
      </c>
      <c r="L205" s="20">
        <v>1</v>
      </c>
      <c r="M205" s="20">
        <v>9</v>
      </c>
      <c r="N205" s="20">
        <v>0</v>
      </c>
      <c r="O205" s="20">
        <v>1711</v>
      </c>
      <c r="P205" s="20">
        <v>1</v>
      </c>
      <c r="Q205" s="20">
        <v>1</v>
      </c>
      <c r="R205" s="20">
        <v>0</v>
      </c>
      <c r="S205" s="20"/>
      <c r="T205" s="30" t="s">
        <v>27</v>
      </c>
      <c r="U205" s="22">
        <v>3335130</v>
      </c>
      <c r="V205" s="22">
        <v>3335130</v>
      </c>
      <c r="W205" s="22">
        <v>867134</v>
      </c>
      <c r="X205" s="31">
        <v>867134</v>
      </c>
      <c r="Y205" s="31">
        <v>867134</v>
      </c>
      <c r="Z205" s="22">
        <v>283486</v>
      </c>
      <c r="AA205" s="31">
        <v>321348.5</v>
      </c>
      <c r="AB205" s="32">
        <v>0</v>
      </c>
    </row>
    <row r="206" spans="1:28" x14ac:dyDescent="0.25">
      <c r="A206" s="30" t="s">
        <v>381</v>
      </c>
      <c r="B206" s="30" t="s">
        <v>321</v>
      </c>
      <c r="C206" s="30" t="s">
        <v>229</v>
      </c>
      <c r="D206" s="30" t="s">
        <v>256</v>
      </c>
      <c r="E206" s="20" t="s">
        <v>79</v>
      </c>
      <c r="F206" s="20">
        <v>3</v>
      </c>
      <c r="G206" s="20">
        <v>5</v>
      </c>
      <c r="H206" s="20">
        <v>6</v>
      </c>
      <c r="I206" s="20">
        <v>362</v>
      </c>
      <c r="J206" s="20">
        <v>15</v>
      </c>
      <c r="K206" s="20" t="s">
        <v>230</v>
      </c>
      <c r="L206" s="20">
        <v>1</v>
      </c>
      <c r="M206" s="20">
        <v>9</v>
      </c>
      <c r="N206" s="20">
        <v>0</v>
      </c>
      <c r="O206" s="20">
        <v>1714</v>
      </c>
      <c r="P206" s="20">
        <v>1</v>
      </c>
      <c r="Q206" s="20">
        <v>1</v>
      </c>
      <c r="R206" s="20">
        <v>0</v>
      </c>
      <c r="S206" s="20"/>
      <c r="T206" s="30" t="s">
        <v>27</v>
      </c>
      <c r="U206" s="22">
        <v>1411899</v>
      </c>
      <c r="V206" s="22">
        <v>1411899</v>
      </c>
      <c r="W206" s="22">
        <v>254142</v>
      </c>
      <c r="X206" s="31">
        <v>254142</v>
      </c>
      <c r="Y206" s="31">
        <v>254142</v>
      </c>
      <c r="Z206" s="22">
        <v>84714</v>
      </c>
      <c r="AA206" s="31">
        <v>84714</v>
      </c>
      <c r="AB206" s="32">
        <v>0</v>
      </c>
    </row>
    <row r="207" spans="1:28" x14ac:dyDescent="0.25">
      <c r="A207" s="30" t="s">
        <v>382</v>
      </c>
      <c r="B207" s="30" t="s">
        <v>321</v>
      </c>
      <c r="C207" s="30" t="s">
        <v>229</v>
      </c>
      <c r="D207" s="30" t="s">
        <v>161</v>
      </c>
      <c r="E207" s="20" t="s">
        <v>79</v>
      </c>
      <c r="F207" s="20">
        <v>3</v>
      </c>
      <c r="G207" s="20">
        <v>5</v>
      </c>
      <c r="H207" s="20">
        <v>6</v>
      </c>
      <c r="I207" s="20">
        <v>362</v>
      </c>
      <c r="J207" s="20">
        <v>15</v>
      </c>
      <c r="K207" s="20" t="s">
        <v>230</v>
      </c>
      <c r="L207" s="20">
        <v>1</v>
      </c>
      <c r="M207" s="20">
        <v>9</v>
      </c>
      <c r="N207" s="20">
        <v>0</v>
      </c>
      <c r="O207" s="20">
        <v>3112</v>
      </c>
      <c r="P207" s="20">
        <v>1</v>
      </c>
      <c r="Q207" s="20">
        <v>1</v>
      </c>
      <c r="R207" s="20">
        <v>0</v>
      </c>
      <c r="S207" s="20"/>
      <c r="T207" s="30" t="s">
        <v>32</v>
      </c>
      <c r="U207" s="22">
        <v>112622092</v>
      </c>
      <c r="V207" s="22">
        <v>112622092</v>
      </c>
      <c r="W207" s="22">
        <v>6780038.7699999996</v>
      </c>
      <c r="X207" s="31">
        <v>6780038.7699999996</v>
      </c>
      <c r="Y207" s="31">
        <v>112622092</v>
      </c>
      <c r="Z207" s="22">
        <v>6780038.7699999996</v>
      </c>
      <c r="AA207" s="31">
        <v>6780038.7699999996</v>
      </c>
      <c r="AB207" s="32">
        <v>0</v>
      </c>
    </row>
    <row r="208" spans="1:28" x14ac:dyDescent="0.25">
      <c r="A208" s="30" t="s">
        <v>383</v>
      </c>
      <c r="B208" s="30" t="s">
        <v>384</v>
      </c>
      <c r="C208" s="30" t="s">
        <v>77</v>
      </c>
      <c r="D208" s="30" t="s">
        <v>78</v>
      </c>
      <c r="E208" s="20" t="s">
        <v>79</v>
      </c>
      <c r="F208" s="20">
        <v>3</v>
      </c>
      <c r="G208" s="20">
        <v>5</v>
      </c>
      <c r="H208" s="20">
        <v>6</v>
      </c>
      <c r="I208" s="20">
        <v>363</v>
      </c>
      <c r="J208" s="20">
        <v>12</v>
      </c>
      <c r="K208" s="20">
        <v>1</v>
      </c>
      <c r="L208" s="20">
        <v>1</v>
      </c>
      <c r="M208" s="20">
        <v>9</v>
      </c>
      <c r="N208" s="20">
        <v>0</v>
      </c>
      <c r="O208" s="20">
        <v>2461</v>
      </c>
      <c r="P208" s="20">
        <v>1</v>
      </c>
      <c r="Q208" s="20">
        <v>1</v>
      </c>
      <c r="R208" s="20">
        <v>0</v>
      </c>
      <c r="S208" s="20"/>
      <c r="T208" s="30" t="s">
        <v>29</v>
      </c>
      <c r="U208" s="22">
        <v>36271</v>
      </c>
      <c r="V208" s="22">
        <v>36271</v>
      </c>
      <c r="W208" s="22">
        <v>0</v>
      </c>
      <c r="X208" s="31">
        <v>0</v>
      </c>
      <c r="Y208" s="31">
        <v>0</v>
      </c>
      <c r="Z208" s="22">
        <v>0</v>
      </c>
      <c r="AA208" s="31">
        <v>0</v>
      </c>
      <c r="AB208" s="32">
        <v>0</v>
      </c>
    </row>
    <row r="209" spans="1:28" x14ac:dyDescent="0.25">
      <c r="A209" s="30" t="s">
        <v>385</v>
      </c>
      <c r="B209" s="30" t="s">
        <v>384</v>
      </c>
      <c r="C209" s="30" t="s">
        <v>70</v>
      </c>
      <c r="D209" s="30" t="s">
        <v>88</v>
      </c>
      <c r="E209" s="20" t="s">
        <v>72</v>
      </c>
      <c r="F209" s="20">
        <v>3</v>
      </c>
      <c r="G209" s="20">
        <v>5</v>
      </c>
      <c r="H209" s="20">
        <v>6</v>
      </c>
      <c r="I209" s="20">
        <v>363</v>
      </c>
      <c r="J209" s="20">
        <v>14</v>
      </c>
      <c r="K209" s="20">
        <v>1</v>
      </c>
      <c r="L209" s="20">
        <v>2</v>
      </c>
      <c r="M209" s="20">
        <v>9</v>
      </c>
      <c r="N209" s="20">
        <v>0</v>
      </c>
      <c r="O209" s="20">
        <v>1131</v>
      </c>
      <c r="P209" s="20">
        <v>1</v>
      </c>
      <c r="Q209" s="20">
        <v>1</v>
      </c>
      <c r="R209" s="20">
        <v>0</v>
      </c>
      <c r="S209" s="20"/>
      <c r="T209" s="30" t="s">
        <v>27</v>
      </c>
      <c r="U209" s="22">
        <v>96807333</v>
      </c>
      <c r="V209" s="22">
        <v>96807333</v>
      </c>
      <c r="W209" s="22">
        <v>15566154.710000001</v>
      </c>
      <c r="X209" s="31">
        <v>15566154.710000001</v>
      </c>
      <c r="Y209" s="31">
        <v>96807333</v>
      </c>
      <c r="Z209" s="22">
        <v>4478395.4800000004</v>
      </c>
      <c r="AA209" s="31">
        <v>4478395.4800000004</v>
      </c>
      <c r="AB209" s="32">
        <v>0</v>
      </c>
    </row>
    <row r="210" spans="1:28" x14ac:dyDescent="0.25">
      <c r="A210" s="30" t="s">
        <v>386</v>
      </c>
      <c r="B210" s="30" t="s">
        <v>384</v>
      </c>
      <c r="C210" s="30" t="s">
        <v>70</v>
      </c>
      <c r="D210" s="30" t="s">
        <v>92</v>
      </c>
      <c r="E210" s="20" t="s">
        <v>72</v>
      </c>
      <c r="F210" s="20">
        <v>3</v>
      </c>
      <c r="G210" s="20">
        <v>5</v>
      </c>
      <c r="H210" s="20">
        <v>6</v>
      </c>
      <c r="I210" s="20">
        <v>363</v>
      </c>
      <c r="J210" s="20">
        <v>14</v>
      </c>
      <c r="K210" s="20">
        <v>1</v>
      </c>
      <c r="L210" s="20">
        <v>2</v>
      </c>
      <c r="M210" s="20">
        <v>9</v>
      </c>
      <c r="N210" s="20">
        <v>0</v>
      </c>
      <c r="O210" s="20">
        <v>1221</v>
      </c>
      <c r="P210" s="20">
        <v>1</v>
      </c>
      <c r="Q210" s="20">
        <v>1</v>
      </c>
      <c r="R210" s="20">
        <v>4</v>
      </c>
      <c r="S210" s="20"/>
      <c r="T210" s="30" t="s">
        <v>27</v>
      </c>
      <c r="U210" s="22">
        <v>4457273</v>
      </c>
      <c r="V210" s="22">
        <v>4457273</v>
      </c>
      <c r="W210" s="22">
        <v>1125340.96</v>
      </c>
      <c r="X210" s="31">
        <v>1125340.96</v>
      </c>
      <c r="Y210" s="31">
        <v>4457273</v>
      </c>
      <c r="Z210" s="22">
        <v>345317.96</v>
      </c>
      <c r="AA210" s="31">
        <v>345317.96</v>
      </c>
      <c r="AB210" s="32">
        <v>0</v>
      </c>
    </row>
    <row r="211" spans="1:28" x14ac:dyDescent="0.25">
      <c r="A211" s="30" t="s">
        <v>387</v>
      </c>
      <c r="B211" s="30" t="s">
        <v>384</v>
      </c>
      <c r="C211" s="30" t="s">
        <v>70</v>
      </c>
      <c r="D211" s="30" t="s">
        <v>94</v>
      </c>
      <c r="E211" s="20" t="s">
        <v>72</v>
      </c>
      <c r="F211" s="20">
        <v>3</v>
      </c>
      <c r="G211" s="20">
        <v>5</v>
      </c>
      <c r="H211" s="20">
        <v>6</v>
      </c>
      <c r="I211" s="20">
        <v>363</v>
      </c>
      <c r="J211" s="20">
        <v>14</v>
      </c>
      <c r="K211" s="20">
        <v>1</v>
      </c>
      <c r="L211" s="20">
        <v>2</v>
      </c>
      <c r="M211" s="20">
        <v>9</v>
      </c>
      <c r="N211" s="20">
        <v>0</v>
      </c>
      <c r="O211" s="20">
        <v>1231</v>
      </c>
      <c r="P211" s="20">
        <v>1</v>
      </c>
      <c r="Q211" s="20">
        <v>1</v>
      </c>
      <c r="R211" s="20">
        <v>0</v>
      </c>
      <c r="S211" s="20"/>
      <c r="T211" s="30" t="s">
        <v>27</v>
      </c>
      <c r="U211" s="22">
        <v>418936</v>
      </c>
      <c r="V211" s="22">
        <v>418936</v>
      </c>
      <c r="W211" s="22">
        <v>186000</v>
      </c>
      <c r="X211" s="31">
        <v>186000</v>
      </c>
      <c r="Y211" s="31">
        <v>418936</v>
      </c>
      <c r="Z211" s="22">
        <v>152486</v>
      </c>
      <c r="AA211" s="31">
        <v>152486</v>
      </c>
      <c r="AB211" s="32">
        <v>0</v>
      </c>
    </row>
    <row r="212" spans="1:28" x14ac:dyDescent="0.25">
      <c r="A212" s="30" t="s">
        <v>388</v>
      </c>
      <c r="B212" s="30" t="s">
        <v>384</v>
      </c>
      <c r="C212" s="30" t="s">
        <v>70</v>
      </c>
      <c r="D212" s="30" t="s">
        <v>96</v>
      </c>
      <c r="E212" s="20" t="s">
        <v>72</v>
      </c>
      <c r="F212" s="20">
        <v>3</v>
      </c>
      <c r="G212" s="20">
        <v>5</v>
      </c>
      <c r="H212" s="20">
        <v>6</v>
      </c>
      <c r="I212" s="20">
        <v>363</v>
      </c>
      <c r="J212" s="20">
        <v>14</v>
      </c>
      <c r="K212" s="20">
        <v>1</v>
      </c>
      <c r="L212" s="20">
        <v>2</v>
      </c>
      <c r="M212" s="20">
        <v>9</v>
      </c>
      <c r="N212" s="20">
        <v>0</v>
      </c>
      <c r="O212" s="20">
        <v>1322</v>
      </c>
      <c r="P212" s="20">
        <v>1</v>
      </c>
      <c r="Q212" s="20">
        <v>1</v>
      </c>
      <c r="R212" s="20">
        <v>0</v>
      </c>
      <c r="S212" s="20"/>
      <c r="T212" s="30" t="s">
        <v>27</v>
      </c>
      <c r="U212" s="22">
        <v>705201</v>
      </c>
      <c r="V212" s="22">
        <v>705201</v>
      </c>
      <c r="W212" s="22">
        <v>148261.19</v>
      </c>
      <c r="X212" s="31">
        <v>148261.19</v>
      </c>
      <c r="Y212" s="31">
        <v>705201</v>
      </c>
      <c r="Z212" s="22">
        <v>40005.35</v>
      </c>
      <c r="AA212" s="31">
        <v>40005.35</v>
      </c>
      <c r="AB212" s="32">
        <v>0</v>
      </c>
    </row>
    <row r="213" spans="1:28" x14ac:dyDescent="0.25">
      <c r="A213" s="30" t="s">
        <v>389</v>
      </c>
      <c r="B213" s="30" t="s">
        <v>384</v>
      </c>
      <c r="C213" s="30" t="s">
        <v>70</v>
      </c>
      <c r="D213" s="30" t="s">
        <v>98</v>
      </c>
      <c r="E213" s="20" t="s">
        <v>72</v>
      </c>
      <c r="F213" s="20">
        <v>3</v>
      </c>
      <c r="G213" s="20">
        <v>5</v>
      </c>
      <c r="H213" s="20">
        <v>6</v>
      </c>
      <c r="I213" s="20">
        <v>363</v>
      </c>
      <c r="J213" s="20">
        <v>14</v>
      </c>
      <c r="K213" s="20">
        <v>1</v>
      </c>
      <c r="L213" s="20">
        <v>2</v>
      </c>
      <c r="M213" s="20">
        <v>9</v>
      </c>
      <c r="N213" s="20">
        <v>0</v>
      </c>
      <c r="O213" s="20">
        <v>1323</v>
      </c>
      <c r="P213" s="20">
        <v>1</v>
      </c>
      <c r="Q213" s="20">
        <v>1</v>
      </c>
      <c r="R213" s="20">
        <v>0</v>
      </c>
      <c r="S213" s="20"/>
      <c r="T213" s="30" t="s">
        <v>27</v>
      </c>
      <c r="U213" s="22">
        <v>12243119</v>
      </c>
      <c r="V213" s="22">
        <v>12243119</v>
      </c>
      <c r="W213" s="22">
        <v>0</v>
      </c>
      <c r="X213" s="31">
        <v>0</v>
      </c>
      <c r="Y213" s="31">
        <v>12243119</v>
      </c>
      <c r="Z213" s="22">
        <v>0</v>
      </c>
      <c r="AA213" s="31">
        <v>0</v>
      </c>
      <c r="AB213" s="32">
        <v>0</v>
      </c>
    </row>
    <row r="214" spans="1:28" x14ac:dyDescent="0.25">
      <c r="A214" s="30" t="s">
        <v>390</v>
      </c>
      <c r="B214" s="30" t="s">
        <v>384</v>
      </c>
      <c r="C214" s="30" t="s">
        <v>70</v>
      </c>
      <c r="D214" s="30" t="s">
        <v>100</v>
      </c>
      <c r="E214" s="20" t="s">
        <v>72</v>
      </c>
      <c r="F214" s="20">
        <v>3</v>
      </c>
      <c r="G214" s="20">
        <v>5</v>
      </c>
      <c r="H214" s="20">
        <v>6</v>
      </c>
      <c r="I214" s="20">
        <v>363</v>
      </c>
      <c r="J214" s="20">
        <v>14</v>
      </c>
      <c r="K214" s="20">
        <v>1</v>
      </c>
      <c r="L214" s="20">
        <v>2</v>
      </c>
      <c r="M214" s="20">
        <v>9</v>
      </c>
      <c r="N214" s="20">
        <v>0</v>
      </c>
      <c r="O214" s="20">
        <v>1331</v>
      </c>
      <c r="P214" s="20">
        <v>1</v>
      </c>
      <c r="Q214" s="20">
        <v>1</v>
      </c>
      <c r="R214" s="20">
        <v>0</v>
      </c>
      <c r="S214" s="20"/>
      <c r="T214" s="30" t="s">
        <v>27</v>
      </c>
      <c r="U214" s="22">
        <v>5866104</v>
      </c>
      <c r="V214" s="22">
        <v>5866104</v>
      </c>
      <c r="W214" s="22">
        <v>0</v>
      </c>
      <c r="X214" s="31">
        <v>0</v>
      </c>
      <c r="Y214" s="31">
        <v>5866104</v>
      </c>
      <c r="Z214" s="22">
        <v>0</v>
      </c>
      <c r="AA214" s="31">
        <v>0</v>
      </c>
      <c r="AB214" s="32">
        <v>0</v>
      </c>
    </row>
    <row r="215" spans="1:28" x14ac:dyDescent="0.25">
      <c r="A215" s="30" t="s">
        <v>391</v>
      </c>
      <c r="B215" s="30" t="s">
        <v>384</v>
      </c>
      <c r="C215" s="30" t="s">
        <v>70</v>
      </c>
      <c r="D215" s="30" t="s">
        <v>102</v>
      </c>
      <c r="E215" s="20" t="s">
        <v>72</v>
      </c>
      <c r="F215" s="20">
        <v>3</v>
      </c>
      <c r="G215" s="20">
        <v>5</v>
      </c>
      <c r="H215" s="20">
        <v>6</v>
      </c>
      <c r="I215" s="20">
        <v>363</v>
      </c>
      <c r="J215" s="20">
        <v>14</v>
      </c>
      <c r="K215" s="20">
        <v>1</v>
      </c>
      <c r="L215" s="20">
        <v>2</v>
      </c>
      <c r="M215" s="20">
        <v>9</v>
      </c>
      <c r="N215" s="20">
        <v>0</v>
      </c>
      <c r="O215" s="20">
        <v>1332</v>
      </c>
      <c r="P215" s="20">
        <v>1</v>
      </c>
      <c r="Q215" s="20">
        <v>1</v>
      </c>
      <c r="R215" s="20">
        <v>0</v>
      </c>
      <c r="S215" s="20"/>
      <c r="T215" s="30" t="s">
        <v>27</v>
      </c>
      <c r="U215" s="22">
        <v>2026928</v>
      </c>
      <c r="V215" s="22">
        <v>2026928</v>
      </c>
      <c r="W215" s="22">
        <v>846212.3</v>
      </c>
      <c r="X215" s="31">
        <v>846212.3</v>
      </c>
      <c r="Y215" s="31">
        <v>2026928</v>
      </c>
      <c r="Z215" s="22">
        <v>491499.3</v>
      </c>
      <c r="AA215" s="31">
        <v>491499.3</v>
      </c>
      <c r="AB215" s="32">
        <v>0</v>
      </c>
    </row>
    <row r="216" spans="1:28" x14ac:dyDescent="0.25">
      <c r="A216" s="30" t="s">
        <v>392</v>
      </c>
      <c r="B216" s="30" t="s">
        <v>384</v>
      </c>
      <c r="C216" s="30" t="s">
        <v>70</v>
      </c>
      <c r="D216" s="30" t="s">
        <v>104</v>
      </c>
      <c r="E216" s="20" t="s">
        <v>72</v>
      </c>
      <c r="F216" s="20">
        <v>3</v>
      </c>
      <c r="G216" s="20">
        <v>5</v>
      </c>
      <c r="H216" s="20">
        <v>6</v>
      </c>
      <c r="I216" s="20">
        <v>363</v>
      </c>
      <c r="J216" s="20">
        <v>14</v>
      </c>
      <c r="K216" s="20">
        <v>1</v>
      </c>
      <c r="L216" s="20">
        <v>2</v>
      </c>
      <c r="M216" s="20">
        <v>9</v>
      </c>
      <c r="N216" s="20">
        <v>0</v>
      </c>
      <c r="O216" s="20">
        <v>1443</v>
      </c>
      <c r="P216" s="20">
        <v>1</v>
      </c>
      <c r="Q216" s="20">
        <v>1</v>
      </c>
      <c r="R216" s="20">
        <v>0</v>
      </c>
      <c r="S216" s="20"/>
      <c r="T216" s="30" t="s">
        <v>27</v>
      </c>
      <c r="U216" s="22">
        <v>348540</v>
      </c>
      <c r="V216" s="22">
        <v>348540</v>
      </c>
      <c r="W216" s="22">
        <v>0</v>
      </c>
      <c r="X216" s="31">
        <v>0</v>
      </c>
      <c r="Y216" s="31">
        <v>348540</v>
      </c>
      <c r="Z216" s="22">
        <v>0</v>
      </c>
      <c r="AA216" s="31">
        <v>0</v>
      </c>
      <c r="AB216" s="32">
        <v>0</v>
      </c>
    </row>
    <row r="217" spans="1:28" x14ac:dyDescent="0.25">
      <c r="A217" s="30" t="s">
        <v>393</v>
      </c>
      <c r="B217" s="30" t="s">
        <v>384</v>
      </c>
      <c r="C217" s="30" t="s">
        <v>70</v>
      </c>
      <c r="D217" s="30" t="s">
        <v>106</v>
      </c>
      <c r="E217" s="20" t="s">
        <v>72</v>
      </c>
      <c r="F217" s="20">
        <v>3</v>
      </c>
      <c r="G217" s="20">
        <v>5</v>
      </c>
      <c r="H217" s="20">
        <v>6</v>
      </c>
      <c r="I217" s="20">
        <v>363</v>
      </c>
      <c r="J217" s="20">
        <v>14</v>
      </c>
      <c r="K217" s="20">
        <v>1</v>
      </c>
      <c r="L217" s="20">
        <v>2</v>
      </c>
      <c r="M217" s="20">
        <v>9</v>
      </c>
      <c r="N217" s="20">
        <v>0</v>
      </c>
      <c r="O217" s="20">
        <v>1521</v>
      </c>
      <c r="P217" s="20">
        <v>1</v>
      </c>
      <c r="Q217" s="20">
        <v>1</v>
      </c>
      <c r="R217" s="20">
        <v>0</v>
      </c>
      <c r="S217" s="20"/>
      <c r="T217" s="30" t="s">
        <v>27</v>
      </c>
      <c r="U217" s="22">
        <v>819562</v>
      </c>
      <c r="V217" s="22">
        <v>819562</v>
      </c>
      <c r="W217" s="22">
        <v>0</v>
      </c>
      <c r="X217" s="31">
        <v>0</v>
      </c>
      <c r="Y217" s="31">
        <v>819562</v>
      </c>
      <c r="Z217" s="22">
        <v>0</v>
      </c>
      <c r="AA217" s="31">
        <v>0</v>
      </c>
      <c r="AB217" s="32">
        <v>0</v>
      </c>
    </row>
    <row r="218" spans="1:28" x14ac:dyDescent="0.25">
      <c r="A218" s="30" t="s">
        <v>394</v>
      </c>
      <c r="B218" s="30" t="s">
        <v>384</v>
      </c>
      <c r="C218" s="30" t="s">
        <v>70</v>
      </c>
      <c r="D218" s="30" t="s">
        <v>108</v>
      </c>
      <c r="E218" s="20" t="s">
        <v>72</v>
      </c>
      <c r="F218" s="20">
        <v>3</v>
      </c>
      <c r="G218" s="20">
        <v>5</v>
      </c>
      <c r="H218" s="20">
        <v>6</v>
      </c>
      <c r="I218" s="20">
        <v>363</v>
      </c>
      <c r="J218" s="20">
        <v>14</v>
      </c>
      <c r="K218" s="20">
        <v>1</v>
      </c>
      <c r="L218" s="20">
        <v>2</v>
      </c>
      <c r="M218" s="20">
        <v>9</v>
      </c>
      <c r="N218" s="20">
        <v>0</v>
      </c>
      <c r="O218" s="20">
        <v>1542</v>
      </c>
      <c r="P218" s="20">
        <v>1</v>
      </c>
      <c r="Q218" s="20">
        <v>1</v>
      </c>
      <c r="R218" s="20">
        <v>0</v>
      </c>
      <c r="S218" s="20"/>
      <c r="T218" s="30" t="s">
        <v>27</v>
      </c>
      <c r="U218" s="22">
        <v>79229</v>
      </c>
      <c r="V218" s="22">
        <v>79229</v>
      </c>
      <c r="W218" s="22">
        <v>0</v>
      </c>
      <c r="X218" s="31">
        <v>0</v>
      </c>
      <c r="Y218" s="31">
        <v>79229</v>
      </c>
      <c r="Z218" s="22">
        <v>0</v>
      </c>
      <c r="AA218" s="31">
        <v>0</v>
      </c>
      <c r="AB218" s="32">
        <v>0</v>
      </c>
    </row>
    <row r="219" spans="1:28" x14ac:dyDescent="0.25">
      <c r="A219" s="30" t="s">
        <v>395</v>
      </c>
      <c r="B219" s="30" t="s">
        <v>384</v>
      </c>
      <c r="C219" s="30" t="s">
        <v>70</v>
      </c>
      <c r="D219" s="30" t="s">
        <v>112</v>
      </c>
      <c r="E219" s="20" t="s">
        <v>72</v>
      </c>
      <c r="F219" s="20">
        <v>3</v>
      </c>
      <c r="G219" s="20">
        <v>5</v>
      </c>
      <c r="H219" s="20">
        <v>6</v>
      </c>
      <c r="I219" s="20">
        <v>363</v>
      </c>
      <c r="J219" s="20">
        <v>14</v>
      </c>
      <c r="K219" s="20">
        <v>1</v>
      </c>
      <c r="L219" s="20">
        <v>2</v>
      </c>
      <c r="M219" s="20">
        <v>9</v>
      </c>
      <c r="N219" s="20">
        <v>0</v>
      </c>
      <c r="O219" s="20">
        <v>1548</v>
      </c>
      <c r="P219" s="20">
        <v>1</v>
      </c>
      <c r="Q219" s="20">
        <v>1</v>
      </c>
      <c r="R219" s="20">
        <v>0</v>
      </c>
      <c r="S219" s="20"/>
      <c r="T219" s="30" t="s">
        <v>27</v>
      </c>
      <c r="U219" s="22">
        <v>3074434</v>
      </c>
      <c r="V219" s="22">
        <v>3074434</v>
      </c>
      <c r="W219" s="22">
        <v>0</v>
      </c>
      <c r="X219" s="31">
        <v>0</v>
      </c>
      <c r="Y219" s="31">
        <v>3074434</v>
      </c>
      <c r="Z219" s="22">
        <v>0</v>
      </c>
      <c r="AA219" s="31">
        <v>0</v>
      </c>
      <c r="AB219" s="32">
        <v>0</v>
      </c>
    </row>
    <row r="220" spans="1:28" x14ac:dyDescent="0.25">
      <c r="A220" s="30" t="s">
        <v>396</v>
      </c>
      <c r="B220" s="30" t="s">
        <v>384</v>
      </c>
      <c r="C220" s="30" t="s">
        <v>70</v>
      </c>
      <c r="D220" s="30" t="s">
        <v>114</v>
      </c>
      <c r="E220" s="20" t="s">
        <v>72</v>
      </c>
      <c r="F220" s="20">
        <v>3</v>
      </c>
      <c r="G220" s="20">
        <v>5</v>
      </c>
      <c r="H220" s="20">
        <v>6</v>
      </c>
      <c r="I220" s="20">
        <v>363</v>
      </c>
      <c r="J220" s="20">
        <v>14</v>
      </c>
      <c r="K220" s="20">
        <v>1</v>
      </c>
      <c r="L220" s="20">
        <v>2</v>
      </c>
      <c r="M220" s="20">
        <v>9</v>
      </c>
      <c r="N220" s="20">
        <v>0</v>
      </c>
      <c r="O220" s="20">
        <v>1549</v>
      </c>
      <c r="P220" s="20">
        <v>1</v>
      </c>
      <c r="Q220" s="20">
        <v>1</v>
      </c>
      <c r="R220" s="20">
        <v>0</v>
      </c>
      <c r="S220" s="20"/>
      <c r="T220" s="30" t="s">
        <v>27</v>
      </c>
      <c r="U220" s="22">
        <v>15301</v>
      </c>
      <c r="V220" s="22">
        <v>15301</v>
      </c>
      <c r="W220" s="22">
        <v>0</v>
      </c>
      <c r="X220" s="31">
        <v>0</v>
      </c>
      <c r="Y220" s="31">
        <v>15301</v>
      </c>
      <c r="Z220" s="22">
        <v>0</v>
      </c>
      <c r="AA220" s="31">
        <v>0</v>
      </c>
      <c r="AB220" s="32">
        <v>0</v>
      </c>
    </row>
    <row r="221" spans="1:28" x14ac:dyDescent="0.25">
      <c r="A221" s="30" t="s">
        <v>397</v>
      </c>
      <c r="B221" s="30" t="s">
        <v>384</v>
      </c>
      <c r="C221" s="30" t="s">
        <v>70</v>
      </c>
      <c r="D221" s="30" t="s">
        <v>116</v>
      </c>
      <c r="E221" s="20" t="s">
        <v>72</v>
      </c>
      <c r="F221" s="20">
        <v>3</v>
      </c>
      <c r="G221" s="20">
        <v>5</v>
      </c>
      <c r="H221" s="20">
        <v>6</v>
      </c>
      <c r="I221" s="20">
        <v>363</v>
      </c>
      <c r="J221" s="20">
        <v>14</v>
      </c>
      <c r="K221" s="20">
        <v>1</v>
      </c>
      <c r="L221" s="20">
        <v>2</v>
      </c>
      <c r="M221" s="20">
        <v>9</v>
      </c>
      <c r="N221" s="20">
        <v>0</v>
      </c>
      <c r="O221" s="20">
        <v>1551</v>
      </c>
      <c r="P221" s="20">
        <v>1</v>
      </c>
      <c r="Q221" s="20">
        <v>1</v>
      </c>
      <c r="R221" s="20">
        <v>0</v>
      </c>
      <c r="S221" s="20"/>
      <c r="T221" s="30" t="s">
        <v>27</v>
      </c>
      <c r="U221" s="22">
        <v>241337</v>
      </c>
      <c r="V221" s="22">
        <v>241337</v>
      </c>
      <c r="W221" s="22">
        <v>2443.5</v>
      </c>
      <c r="X221" s="31">
        <v>2443.5</v>
      </c>
      <c r="Y221" s="31">
        <v>241337</v>
      </c>
      <c r="Z221" s="22">
        <v>0</v>
      </c>
      <c r="AA221" s="31">
        <v>0</v>
      </c>
      <c r="AB221" s="32">
        <v>0</v>
      </c>
    </row>
    <row r="222" spans="1:28" x14ac:dyDescent="0.25">
      <c r="A222" s="30" t="s">
        <v>398</v>
      </c>
      <c r="B222" s="30" t="s">
        <v>384</v>
      </c>
      <c r="C222" s="30" t="s">
        <v>70</v>
      </c>
      <c r="D222" s="30" t="s">
        <v>118</v>
      </c>
      <c r="E222" s="20" t="s">
        <v>72</v>
      </c>
      <c r="F222" s="20">
        <v>3</v>
      </c>
      <c r="G222" s="20">
        <v>5</v>
      </c>
      <c r="H222" s="20">
        <v>6</v>
      </c>
      <c r="I222" s="20">
        <v>363</v>
      </c>
      <c r="J222" s="20">
        <v>14</v>
      </c>
      <c r="K222" s="20">
        <v>1</v>
      </c>
      <c r="L222" s="20">
        <v>2</v>
      </c>
      <c r="M222" s="20">
        <v>9</v>
      </c>
      <c r="N222" s="20">
        <v>0</v>
      </c>
      <c r="O222" s="20">
        <v>1593</v>
      </c>
      <c r="P222" s="20">
        <v>1</v>
      </c>
      <c r="Q222" s="20">
        <v>1</v>
      </c>
      <c r="R222" s="20">
        <v>0</v>
      </c>
      <c r="S222" s="20"/>
      <c r="T222" s="30" t="s">
        <v>27</v>
      </c>
      <c r="U222" s="22">
        <v>246305</v>
      </c>
      <c r="V222" s="22">
        <v>246305</v>
      </c>
      <c r="W222" s="22">
        <v>0</v>
      </c>
      <c r="X222" s="31">
        <v>0</v>
      </c>
      <c r="Y222" s="31">
        <v>246305</v>
      </c>
      <c r="Z222" s="22">
        <v>0</v>
      </c>
      <c r="AA222" s="31">
        <v>0</v>
      </c>
      <c r="AB222" s="32">
        <v>0</v>
      </c>
    </row>
    <row r="223" spans="1:28" x14ac:dyDescent="0.25">
      <c r="A223" s="30" t="s">
        <v>399</v>
      </c>
      <c r="B223" s="30" t="s">
        <v>384</v>
      </c>
      <c r="C223" s="30" t="s">
        <v>70</v>
      </c>
      <c r="D223" s="30" t="s">
        <v>120</v>
      </c>
      <c r="E223" s="20" t="s">
        <v>72</v>
      </c>
      <c r="F223" s="20">
        <v>3</v>
      </c>
      <c r="G223" s="20">
        <v>5</v>
      </c>
      <c r="H223" s="20">
        <v>6</v>
      </c>
      <c r="I223" s="20">
        <v>363</v>
      </c>
      <c r="J223" s="20">
        <v>14</v>
      </c>
      <c r="K223" s="20">
        <v>1</v>
      </c>
      <c r="L223" s="20">
        <v>2</v>
      </c>
      <c r="M223" s="20">
        <v>9</v>
      </c>
      <c r="N223" s="20">
        <v>0</v>
      </c>
      <c r="O223" s="20">
        <v>1611</v>
      </c>
      <c r="P223" s="20">
        <v>1</v>
      </c>
      <c r="Q223" s="20">
        <v>1</v>
      </c>
      <c r="R223" s="20">
        <v>0</v>
      </c>
      <c r="S223" s="20"/>
      <c r="T223" s="30" t="s">
        <v>27</v>
      </c>
      <c r="U223" s="22">
        <v>964804</v>
      </c>
      <c r="V223" s="22">
        <v>964804</v>
      </c>
      <c r="W223" s="22">
        <v>0</v>
      </c>
      <c r="X223" s="31">
        <v>0</v>
      </c>
      <c r="Y223" s="31">
        <v>964804</v>
      </c>
      <c r="Z223" s="22">
        <v>0</v>
      </c>
      <c r="AA223" s="31">
        <v>0</v>
      </c>
      <c r="AB223" s="32">
        <v>0</v>
      </c>
    </row>
    <row r="224" spans="1:28" x14ac:dyDescent="0.25">
      <c r="A224" s="30" t="s">
        <v>400</v>
      </c>
      <c r="B224" s="30" t="s">
        <v>384</v>
      </c>
      <c r="C224" s="30" t="s">
        <v>70</v>
      </c>
      <c r="D224" s="30" t="s">
        <v>122</v>
      </c>
      <c r="E224" s="20" t="s">
        <v>72</v>
      </c>
      <c r="F224" s="20">
        <v>3</v>
      </c>
      <c r="G224" s="20">
        <v>5</v>
      </c>
      <c r="H224" s="20">
        <v>6</v>
      </c>
      <c r="I224" s="20">
        <v>363</v>
      </c>
      <c r="J224" s="20">
        <v>14</v>
      </c>
      <c r="K224" s="20">
        <v>1</v>
      </c>
      <c r="L224" s="20">
        <v>2</v>
      </c>
      <c r="M224" s="20">
        <v>9</v>
      </c>
      <c r="N224" s="20">
        <v>0</v>
      </c>
      <c r="O224" s="20">
        <v>2111</v>
      </c>
      <c r="P224" s="20">
        <v>1</v>
      </c>
      <c r="Q224" s="20">
        <v>1</v>
      </c>
      <c r="R224" s="20">
        <v>0</v>
      </c>
      <c r="S224" s="20"/>
      <c r="T224" s="30" t="s">
        <v>29</v>
      </c>
      <c r="U224" s="22">
        <v>44659</v>
      </c>
      <c r="V224" s="22">
        <v>44659</v>
      </c>
      <c r="W224" s="22">
        <v>0</v>
      </c>
      <c r="X224" s="31">
        <v>0</v>
      </c>
      <c r="Y224" s="31">
        <v>0</v>
      </c>
      <c r="Z224" s="22">
        <v>0</v>
      </c>
      <c r="AA224" s="31">
        <v>0</v>
      </c>
      <c r="AB224" s="32">
        <v>0</v>
      </c>
    </row>
    <row r="225" spans="1:28" x14ac:dyDescent="0.25">
      <c r="A225" s="30" t="s">
        <v>401</v>
      </c>
      <c r="B225" s="30" t="s">
        <v>384</v>
      </c>
      <c r="C225" s="30" t="s">
        <v>70</v>
      </c>
      <c r="D225" s="30" t="s">
        <v>124</v>
      </c>
      <c r="E225" s="20" t="s">
        <v>72</v>
      </c>
      <c r="F225" s="20">
        <v>3</v>
      </c>
      <c r="G225" s="20">
        <v>5</v>
      </c>
      <c r="H225" s="20">
        <v>6</v>
      </c>
      <c r="I225" s="20">
        <v>363</v>
      </c>
      <c r="J225" s="20">
        <v>14</v>
      </c>
      <c r="K225" s="20">
        <v>1</v>
      </c>
      <c r="L225" s="20">
        <v>2</v>
      </c>
      <c r="M225" s="20">
        <v>9</v>
      </c>
      <c r="N225" s="20">
        <v>0</v>
      </c>
      <c r="O225" s="20">
        <v>2141</v>
      </c>
      <c r="P225" s="20">
        <v>1</v>
      </c>
      <c r="Q225" s="20">
        <v>1</v>
      </c>
      <c r="R225" s="20">
        <v>0</v>
      </c>
      <c r="S225" s="20"/>
      <c r="T225" s="30" t="s">
        <v>29</v>
      </c>
      <c r="U225" s="22">
        <v>109116</v>
      </c>
      <c r="V225" s="22">
        <v>109116</v>
      </c>
      <c r="W225" s="22">
        <v>0</v>
      </c>
      <c r="X225" s="31">
        <v>0</v>
      </c>
      <c r="Y225" s="31">
        <v>0</v>
      </c>
      <c r="Z225" s="22">
        <v>0</v>
      </c>
      <c r="AA225" s="31">
        <v>0</v>
      </c>
      <c r="AB225" s="32">
        <v>0</v>
      </c>
    </row>
    <row r="226" spans="1:28" x14ac:dyDescent="0.25">
      <c r="A226" s="30" t="s">
        <v>402</v>
      </c>
      <c r="B226" s="30" t="s">
        <v>384</v>
      </c>
      <c r="C226" s="30" t="s">
        <v>70</v>
      </c>
      <c r="D226" s="30" t="s">
        <v>130</v>
      </c>
      <c r="E226" s="20" t="s">
        <v>72</v>
      </c>
      <c r="F226" s="20">
        <v>3</v>
      </c>
      <c r="G226" s="20">
        <v>5</v>
      </c>
      <c r="H226" s="20">
        <v>6</v>
      </c>
      <c r="I226" s="20">
        <v>363</v>
      </c>
      <c r="J226" s="20">
        <v>14</v>
      </c>
      <c r="K226" s="20">
        <v>1</v>
      </c>
      <c r="L226" s="20">
        <v>2</v>
      </c>
      <c r="M226" s="20">
        <v>9</v>
      </c>
      <c r="N226" s="20">
        <v>0</v>
      </c>
      <c r="O226" s="20">
        <v>2211</v>
      </c>
      <c r="P226" s="20">
        <v>1</v>
      </c>
      <c r="Q226" s="20">
        <v>1</v>
      </c>
      <c r="R226" s="20">
        <v>0</v>
      </c>
      <c r="S226" s="20"/>
      <c r="T226" s="30" t="s">
        <v>29</v>
      </c>
      <c r="U226" s="22">
        <v>130998</v>
      </c>
      <c r="V226" s="22">
        <v>130998</v>
      </c>
      <c r="W226" s="22">
        <v>32754</v>
      </c>
      <c r="X226" s="31">
        <v>0</v>
      </c>
      <c r="Y226" s="31">
        <v>0</v>
      </c>
      <c r="Z226" s="22">
        <v>32754</v>
      </c>
      <c r="AA226" s="31">
        <v>0</v>
      </c>
      <c r="AB226" s="32">
        <v>32754</v>
      </c>
    </row>
    <row r="227" spans="1:28" x14ac:dyDescent="0.25">
      <c r="A227" s="30" t="s">
        <v>403</v>
      </c>
      <c r="B227" s="30" t="s">
        <v>384</v>
      </c>
      <c r="C227" s="30" t="s">
        <v>70</v>
      </c>
      <c r="D227" s="30" t="s">
        <v>142</v>
      </c>
      <c r="E227" s="20" t="s">
        <v>72</v>
      </c>
      <c r="F227" s="20">
        <v>3</v>
      </c>
      <c r="G227" s="20">
        <v>5</v>
      </c>
      <c r="H227" s="20">
        <v>6</v>
      </c>
      <c r="I227" s="20">
        <v>363</v>
      </c>
      <c r="J227" s="20">
        <v>14</v>
      </c>
      <c r="K227" s="20">
        <v>1</v>
      </c>
      <c r="L227" s="20">
        <v>2</v>
      </c>
      <c r="M227" s="20">
        <v>9</v>
      </c>
      <c r="N227" s="20">
        <v>0</v>
      </c>
      <c r="O227" s="20">
        <v>2471</v>
      </c>
      <c r="P227" s="20">
        <v>1</v>
      </c>
      <c r="Q227" s="20">
        <v>1</v>
      </c>
      <c r="R227" s="20">
        <v>0</v>
      </c>
      <c r="S227" s="20"/>
      <c r="T227" s="30" t="s">
        <v>29</v>
      </c>
      <c r="U227" s="22">
        <v>76381</v>
      </c>
      <c r="V227" s="22">
        <v>76381</v>
      </c>
      <c r="W227" s="22">
        <v>0</v>
      </c>
      <c r="X227" s="31">
        <v>0</v>
      </c>
      <c r="Y227" s="31">
        <v>0</v>
      </c>
      <c r="Z227" s="22">
        <v>0</v>
      </c>
      <c r="AA227" s="31">
        <v>0</v>
      </c>
      <c r="AB227" s="32">
        <v>0</v>
      </c>
    </row>
    <row r="228" spans="1:28" x14ac:dyDescent="0.25">
      <c r="A228" s="30" t="s">
        <v>404</v>
      </c>
      <c r="B228" s="30" t="s">
        <v>384</v>
      </c>
      <c r="C228" s="30" t="s">
        <v>70</v>
      </c>
      <c r="D228" s="30" t="s">
        <v>144</v>
      </c>
      <c r="E228" s="20" t="s">
        <v>72</v>
      </c>
      <c r="F228" s="20">
        <v>3</v>
      </c>
      <c r="G228" s="20">
        <v>5</v>
      </c>
      <c r="H228" s="20">
        <v>6</v>
      </c>
      <c r="I228" s="20">
        <v>363</v>
      </c>
      <c r="J228" s="20">
        <v>14</v>
      </c>
      <c r="K228" s="20">
        <v>1</v>
      </c>
      <c r="L228" s="20">
        <v>2</v>
      </c>
      <c r="M228" s="20">
        <v>9</v>
      </c>
      <c r="N228" s="20">
        <v>0</v>
      </c>
      <c r="O228" s="20">
        <v>2481</v>
      </c>
      <c r="P228" s="20">
        <v>1</v>
      </c>
      <c r="Q228" s="20">
        <v>1</v>
      </c>
      <c r="R228" s="20">
        <v>0</v>
      </c>
      <c r="S228" s="20"/>
      <c r="T228" s="30" t="s">
        <v>29</v>
      </c>
      <c r="U228" s="22">
        <v>43646</v>
      </c>
      <c r="V228" s="22">
        <v>43646</v>
      </c>
      <c r="W228" s="22">
        <v>0</v>
      </c>
      <c r="X228" s="31">
        <v>0</v>
      </c>
      <c r="Y228" s="31">
        <v>0</v>
      </c>
      <c r="Z228" s="22">
        <v>0</v>
      </c>
      <c r="AA228" s="31">
        <v>0</v>
      </c>
      <c r="AB228" s="32">
        <v>0</v>
      </c>
    </row>
    <row r="229" spans="1:28" x14ac:dyDescent="0.25">
      <c r="A229" s="30" t="s">
        <v>405</v>
      </c>
      <c r="B229" s="30" t="s">
        <v>384</v>
      </c>
      <c r="C229" s="30" t="s">
        <v>70</v>
      </c>
      <c r="D229" s="30" t="s">
        <v>146</v>
      </c>
      <c r="E229" s="20" t="s">
        <v>72</v>
      </c>
      <c r="F229" s="20">
        <v>3</v>
      </c>
      <c r="G229" s="20">
        <v>5</v>
      </c>
      <c r="H229" s="20">
        <v>6</v>
      </c>
      <c r="I229" s="20">
        <v>363</v>
      </c>
      <c r="J229" s="20">
        <v>14</v>
      </c>
      <c r="K229" s="20">
        <v>1</v>
      </c>
      <c r="L229" s="20">
        <v>2</v>
      </c>
      <c r="M229" s="20">
        <v>9</v>
      </c>
      <c r="N229" s="20">
        <v>0</v>
      </c>
      <c r="O229" s="20">
        <v>2491</v>
      </c>
      <c r="P229" s="20">
        <v>1</v>
      </c>
      <c r="Q229" s="20">
        <v>1</v>
      </c>
      <c r="R229" s="20">
        <v>0</v>
      </c>
      <c r="S229" s="20"/>
      <c r="T229" s="30" t="s">
        <v>29</v>
      </c>
      <c r="U229" s="22">
        <v>21823</v>
      </c>
      <c r="V229" s="22">
        <v>21823</v>
      </c>
      <c r="W229" s="22">
        <v>0</v>
      </c>
      <c r="X229" s="31">
        <v>0</v>
      </c>
      <c r="Y229" s="31">
        <v>0</v>
      </c>
      <c r="Z229" s="22">
        <v>0</v>
      </c>
      <c r="AA229" s="31">
        <v>0</v>
      </c>
      <c r="AB229" s="32">
        <v>0</v>
      </c>
    </row>
    <row r="230" spans="1:28" x14ac:dyDescent="0.25">
      <c r="A230" s="30" t="s">
        <v>406</v>
      </c>
      <c r="B230" s="30" t="s">
        <v>384</v>
      </c>
      <c r="C230" s="30" t="s">
        <v>70</v>
      </c>
      <c r="D230" s="30" t="s">
        <v>148</v>
      </c>
      <c r="E230" s="20" t="s">
        <v>72</v>
      </c>
      <c r="F230" s="20">
        <v>3</v>
      </c>
      <c r="G230" s="20">
        <v>5</v>
      </c>
      <c r="H230" s="20">
        <v>6</v>
      </c>
      <c r="I230" s="20">
        <v>363</v>
      </c>
      <c r="J230" s="20">
        <v>14</v>
      </c>
      <c r="K230" s="20">
        <v>1</v>
      </c>
      <c r="L230" s="20">
        <v>2</v>
      </c>
      <c r="M230" s="20">
        <v>9</v>
      </c>
      <c r="N230" s="20">
        <v>0</v>
      </c>
      <c r="O230" s="20">
        <v>2561</v>
      </c>
      <c r="P230" s="20">
        <v>1</v>
      </c>
      <c r="Q230" s="20">
        <v>1</v>
      </c>
      <c r="R230" s="20">
        <v>0</v>
      </c>
      <c r="S230" s="20"/>
      <c r="T230" s="30" t="s">
        <v>29</v>
      </c>
      <c r="U230" s="22">
        <v>149489</v>
      </c>
      <c r="V230" s="22">
        <v>149489</v>
      </c>
      <c r="W230" s="22">
        <v>0</v>
      </c>
      <c r="X230" s="31">
        <v>0</v>
      </c>
      <c r="Y230" s="31">
        <v>0</v>
      </c>
      <c r="Z230" s="22">
        <v>0</v>
      </c>
      <c r="AA230" s="31">
        <v>0</v>
      </c>
      <c r="AB230" s="32">
        <v>0</v>
      </c>
    </row>
    <row r="231" spans="1:28" x14ac:dyDescent="0.25">
      <c r="A231" s="30" t="s">
        <v>407</v>
      </c>
      <c r="B231" s="30" t="s">
        <v>384</v>
      </c>
      <c r="C231" s="30" t="s">
        <v>70</v>
      </c>
      <c r="D231" s="30" t="s">
        <v>81</v>
      </c>
      <c r="E231" s="20" t="s">
        <v>72</v>
      </c>
      <c r="F231" s="20">
        <v>3</v>
      </c>
      <c r="G231" s="20">
        <v>5</v>
      </c>
      <c r="H231" s="20">
        <v>6</v>
      </c>
      <c r="I231" s="20">
        <v>363</v>
      </c>
      <c r="J231" s="20">
        <v>14</v>
      </c>
      <c r="K231" s="20">
        <v>1</v>
      </c>
      <c r="L231" s="20">
        <v>2</v>
      </c>
      <c r="M231" s="20">
        <v>9</v>
      </c>
      <c r="N231" s="20">
        <v>0</v>
      </c>
      <c r="O231" s="20">
        <v>2711</v>
      </c>
      <c r="P231" s="20">
        <v>1</v>
      </c>
      <c r="Q231" s="20">
        <v>1</v>
      </c>
      <c r="R231" s="20">
        <v>0</v>
      </c>
      <c r="S231" s="20"/>
      <c r="T231" s="30" t="s">
        <v>29</v>
      </c>
      <c r="U231" s="22">
        <v>0</v>
      </c>
      <c r="V231" s="22">
        <v>700000</v>
      </c>
      <c r="W231" s="22">
        <v>446585</v>
      </c>
      <c r="X231" s="31">
        <v>0</v>
      </c>
      <c r="Y231" s="31">
        <v>0</v>
      </c>
      <c r="Z231" s="22">
        <v>446585</v>
      </c>
      <c r="AA231" s="31">
        <v>0</v>
      </c>
      <c r="AB231" s="32">
        <v>446585</v>
      </c>
    </row>
    <row r="232" spans="1:28" x14ac:dyDescent="0.25">
      <c r="A232" s="30" t="s">
        <v>408</v>
      </c>
      <c r="B232" s="30" t="s">
        <v>384</v>
      </c>
      <c r="C232" s="30" t="s">
        <v>70</v>
      </c>
      <c r="D232" s="30" t="s">
        <v>409</v>
      </c>
      <c r="E232" s="20" t="s">
        <v>72</v>
      </c>
      <c r="F232" s="20">
        <v>3</v>
      </c>
      <c r="G232" s="20">
        <v>5</v>
      </c>
      <c r="H232" s="20">
        <v>6</v>
      </c>
      <c r="I232" s="20">
        <v>363</v>
      </c>
      <c r="J232" s="20">
        <v>14</v>
      </c>
      <c r="K232" s="20">
        <v>1</v>
      </c>
      <c r="L232" s="20">
        <v>2</v>
      </c>
      <c r="M232" s="20">
        <v>9</v>
      </c>
      <c r="N232" s="20">
        <v>0</v>
      </c>
      <c r="O232" s="20">
        <v>2721</v>
      </c>
      <c r="P232" s="20">
        <v>1</v>
      </c>
      <c r="Q232" s="20">
        <v>1</v>
      </c>
      <c r="R232" s="20">
        <v>0</v>
      </c>
      <c r="S232" s="20"/>
      <c r="T232" s="30" t="s">
        <v>29</v>
      </c>
      <c r="U232" s="22">
        <v>8336181</v>
      </c>
      <c r="V232" s="22">
        <v>8336181</v>
      </c>
      <c r="W232" s="22">
        <v>0</v>
      </c>
      <c r="X232" s="31">
        <v>0</v>
      </c>
      <c r="Y232" s="31">
        <v>0</v>
      </c>
      <c r="Z232" s="22">
        <v>0</v>
      </c>
      <c r="AA232" s="31">
        <v>0</v>
      </c>
      <c r="AB232" s="32">
        <v>0</v>
      </c>
    </row>
    <row r="233" spans="1:28" x14ac:dyDescent="0.25">
      <c r="A233" s="30" t="s">
        <v>410</v>
      </c>
      <c r="B233" s="30" t="s">
        <v>384</v>
      </c>
      <c r="C233" s="30" t="s">
        <v>70</v>
      </c>
      <c r="D233" s="30" t="s">
        <v>153</v>
      </c>
      <c r="E233" s="20" t="s">
        <v>72</v>
      </c>
      <c r="F233" s="20">
        <v>3</v>
      </c>
      <c r="G233" s="20">
        <v>5</v>
      </c>
      <c r="H233" s="20">
        <v>6</v>
      </c>
      <c r="I233" s="20">
        <v>363</v>
      </c>
      <c r="J233" s="20">
        <v>14</v>
      </c>
      <c r="K233" s="20">
        <v>1</v>
      </c>
      <c r="L233" s="20">
        <v>2</v>
      </c>
      <c r="M233" s="20">
        <v>9</v>
      </c>
      <c r="N233" s="20">
        <v>0</v>
      </c>
      <c r="O233" s="20">
        <v>2911</v>
      </c>
      <c r="P233" s="20">
        <v>1</v>
      </c>
      <c r="Q233" s="20">
        <v>1</v>
      </c>
      <c r="R233" s="20">
        <v>0</v>
      </c>
      <c r="S233" s="20"/>
      <c r="T233" s="30" t="s">
        <v>29</v>
      </c>
      <c r="U233" s="22">
        <v>54558</v>
      </c>
      <c r="V233" s="22">
        <v>54558</v>
      </c>
      <c r="W233" s="22">
        <v>0</v>
      </c>
      <c r="X233" s="31">
        <v>0</v>
      </c>
      <c r="Y233" s="31">
        <v>0</v>
      </c>
      <c r="Z233" s="22">
        <v>0</v>
      </c>
      <c r="AA233" s="31">
        <v>0</v>
      </c>
      <c r="AB233" s="32">
        <v>0</v>
      </c>
    </row>
    <row r="234" spans="1:28" x14ac:dyDescent="0.25">
      <c r="A234" s="30" t="s">
        <v>411</v>
      </c>
      <c r="B234" s="30" t="s">
        <v>384</v>
      </c>
      <c r="C234" s="30" t="s">
        <v>70</v>
      </c>
      <c r="D234" s="30" t="s">
        <v>161</v>
      </c>
      <c r="E234" s="20" t="s">
        <v>72</v>
      </c>
      <c r="F234" s="20">
        <v>3</v>
      </c>
      <c r="G234" s="20">
        <v>5</v>
      </c>
      <c r="H234" s="20">
        <v>6</v>
      </c>
      <c r="I234" s="20">
        <v>363</v>
      </c>
      <c r="J234" s="20">
        <v>14</v>
      </c>
      <c r="K234" s="20">
        <v>1</v>
      </c>
      <c r="L234" s="20">
        <v>2</v>
      </c>
      <c r="M234" s="20">
        <v>9</v>
      </c>
      <c r="N234" s="20">
        <v>0</v>
      </c>
      <c r="O234" s="20">
        <v>3112</v>
      </c>
      <c r="P234" s="20">
        <v>1</v>
      </c>
      <c r="Q234" s="20">
        <v>1</v>
      </c>
      <c r="R234" s="20">
        <v>0</v>
      </c>
      <c r="S234" s="20"/>
      <c r="T234" s="30" t="s">
        <v>32</v>
      </c>
      <c r="U234" s="22">
        <v>15602128</v>
      </c>
      <c r="V234" s="22">
        <v>15602128</v>
      </c>
      <c r="W234" s="22">
        <v>0</v>
      </c>
      <c r="X234" s="31">
        <v>0</v>
      </c>
      <c r="Y234" s="31">
        <v>0</v>
      </c>
      <c r="Z234" s="22">
        <v>0</v>
      </c>
      <c r="AA234" s="31">
        <v>0</v>
      </c>
      <c r="AB234" s="32">
        <v>0</v>
      </c>
    </row>
    <row r="235" spans="1:28" x14ac:dyDescent="0.25">
      <c r="A235" s="30" t="s">
        <v>412</v>
      </c>
      <c r="B235" s="30" t="s">
        <v>384</v>
      </c>
      <c r="C235" s="30" t="s">
        <v>70</v>
      </c>
      <c r="D235" s="30" t="s">
        <v>202</v>
      </c>
      <c r="E235" s="20" t="s">
        <v>72</v>
      </c>
      <c r="F235" s="20">
        <v>3</v>
      </c>
      <c r="G235" s="20">
        <v>5</v>
      </c>
      <c r="H235" s="20">
        <v>6</v>
      </c>
      <c r="I235" s="20">
        <v>363</v>
      </c>
      <c r="J235" s="20">
        <v>14</v>
      </c>
      <c r="K235" s="20">
        <v>1</v>
      </c>
      <c r="L235" s="20">
        <v>2</v>
      </c>
      <c r="M235" s="20">
        <v>9</v>
      </c>
      <c r="N235" s="20">
        <v>0</v>
      </c>
      <c r="O235" s="20">
        <v>3521</v>
      </c>
      <c r="P235" s="20">
        <v>1</v>
      </c>
      <c r="Q235" s="20">
        <v>1</v>
      </c>
      <c r="R235" s="20">
        <v>0</v>
      </c>
      <c r="S235" s="20"/>
      <c r="T235" s="30" t="s">
        <v>32</v>
      </c>
      <c r="U235" s="22">
        <v>1091163</v>
      </c>
      <c r="V235" s="22">
        <v>1091163</v>
      </c>
      <c r="W235" s="22">
        <v>0</v>
      </c>
      <c r="X235" s="31">
        <v>0</v>
      </c>
      <c r="Y235" s="31">
        <v>0</v>
      </c>
      <c r="Z235" s="22">
        <v>0</v>
      </c>
      <c r="AA235" s="31">
        <v>0</v>
      </c>
      <c r="AB235" s="32">
        <v>0</v>
      </c>
    </row>
    <row r="236" spans="1:28" x14ac:dyDescent="0.25">
      <c r="A236" s="30" t="s">
        <v>413</v>
      </c>
      <c r="B236" s="30" t="s">
        <v>384</v>
      </c>
      <c r="C236" s="30" t="s">
        <v>70</v>
      </c>
      <c r="D236" s="30" t="s">
        <v>206</v>
      </c>
      <c r="E236" s="20" t="s">
        <v>72</v>
      </c>
      <c r="F236" s="20">
        <v>3</v>
      </c>
      <c r="G236" s="20">
        <v>5</v>
      </c>
      <c r="H236" s="20">
        <v>6</v>
      </c>
      <c r="I236" s="20">
        <v>363</v>
      </c>
      <c r="J236" s="20">
        <v>14</v>
      </c>
      <c r="K236" s="20">
        <v>1</v>
      </c>
      <c r="L236" s="20">
        <v>2</v>
      </c>
      <c r="M236" s="20">
        <v>9</v>
      </c>
      <c r="N236" s="20">
        <v>0</v>
      </c>
      <c r="O236" s="20">
        <v>3541</v>
      </c>
      <c r="P236" s="20">
        <v>1</v>
      </c>
      <c r="Q236" s="20">
        <v>1</v>
      </c>
      <c r="R236" s="20">
        <v>0</v>
      </c>
      <c r="S236" s="20"/>
      <c r="T236" s="30" t="s">
        <v>32</v>
      </c>
      <c r="U236" s="22">
        <v>300000</v>
      </c>
      <c r="V236" s="22">
        <v>300000</v>
      </c>
      <c r="W236" s="22">
        <v>0</v>
      </c>
      <c r="X236" s="31">
        <v>0</v>
      </c>
      <c r="Y236" s="31">
        <v>0</v>
      </c>
      <c r="Z236" s="22">
        <v>0</v>
      </c>
      <c r="AA236" s="31">
        <v>0</v>
      </c>
      <c r="AB236" s="32">
        <v>0</v>
      </c>
    </row>
    <row r="237" spans="1:28" x14ac:dyDescent="0.25">
      <c r="A237" s="30" t="s">
        <v>414</v>
      </c>
      <c r="B237" s="30" t="s">
        <v>384</v>
      </c>
      <c r="C237" s="30" t="s">
        <v>70</v>
      </c>
      <c r="D237" s="30" t="s">
        <v>225</v>
      </c>
      <c r="E237" s="20" t="s">
        <v>72</v>
      </c>
      <c r="F237" s="20">
        <v>3</v>
      </c>
      <c r="G237" s="20">
        <v>5</v>
      </c>
      <c r="H237" s="20">
        <v>6</v>
      </c>
      <c r="I237" s="20">
        <v>363</v>
      </c>
      <c r="J237" s="20">
        <v>14</v>
      </c>
      <c r="K237" s="20">
        <v>1</v>
      </c>
      <c r="L237" s="20">
        <v>2</v>
      </c>
      <c r="M237" s="20">
        <v>9</v>
      </c>
      <c r="N237" s="20">
        <v>0</v>
      </c>
      <c r="O237" s="20">
        <v>3981</v>
      </c>
      <c r="P237" s="20">
        <v>1</v>
      </c>
      <c r="Q237" s="20">
        <v>1</v>
      </c>
      <c r="R237" s="20">
        <v>0</v>
      </c>
      <c r="S237" s="20"/>
      <c r="T237" s="30" t="s">
        <v>32</v>
      </c>
      <c r="U237" s="22">
        <v>7070273</v>
      </c>
      <c r="V237" s="22">
        <v>7070273</v>
      </c>
      <c r="W237" s="22">
        <v>1473737.64</v>
      </c>
      <c r="X237" s="31">
        <v>1473737.64</v>
      </c>
      <c r="Y237" s="31">
        <v>7070273</v>
      </c>
      <c r="Z237" s="22">
        <v>400577.01</v>
      </c>
      <c r="AA237" s="31">
        <v>400577.01</v>
      </c>
      <c r="AB237" s="32">
        <v>0</v>
      </c>
    </row>
    <row r="238" spans="1:28" x14ac:dyDescent="0.25">
      <c r="A238" s="30" t="s">
        <v>415</v>
      </c>
      <c r="B238" s="30" t="s">
        <v>384</v>
      </c>
      <c r="C238" s="30" t="s">
        <v>70</v>
      </c>
      <c r="D238" s="30" t="s">
        <v>227</v>
      </c>
      <c r="E238" s="20" t="s">
        <v>72</v>
      </c>
      <c r="F238" s="20">
        <v>3</v>
      </c>
      <c r="G238" s="20">
        <v>5</v>
      </c>
      <c r="H238" s="20">
        <v>6</v>
      </c>
      <c r="I238" s="20">
        <v>363</v>
      </c>
      <c r="J238" s="20">
        <v>14</v>
      </c>
      <c r="K238" s="20">
        <v>1</v>
      </c>
      <c r="L238" s="20">
        <v>2</v>
      </c>
      <c r="M238" s="20">
        <v>9</v>
      </c>
      <c r="N238" s="20">
        <v>0</v>
      </c>
      <c r="O238" s="20">
        <v>3982</v>
      </c>
      <c r="P238" s="20">
        <v>1</v>
      </c>
      <c r="Q238" s="20">
        <v>1</v>
      </c>
      <c r="R238" s="20">
        <v>0</v>
      </c>
      <c r="S238" s="20"/>
      <c r="T238" s="30" t="s">
        <v>32</v>
      </c>
      <c r="U238" s="22">
        <v>4397369</v>
      </c>
      <c r="V238" s="22">
        <v>4397369</v>
      </c>
      <c r="W238" s="22">
        <v>455535.77</v>
      </c>
      <c r="X238" s="31">
        <v>455535.77</v>
      </c>
      <c r="Y238" s="31">
        <v>4397369</v>
      </c>
      <c r="Z238" s="22">
        <v>129185.09</v>
      </c>
      <c r="AA238" s="31">
        <v>129185.09</v>
      </c>
      <c r="AB238" s="32">
        <v>0</v>
      </c>
    </row>
    <row r="239" spans="1:28" x14ac:dyDescent="0.25">
      <c r="A239" s="30" t="s">
        <v>416</v>
      </c>
      <c r="B239" s="30" t="s">
        <v>384</v>
      </c>
      <c r="C239" s="30" t="s">
        <v>229</v>
      </c>
      <c r="D239" s="30" t="s">
        <v>232</v>
      </c>
      <c r="E239" s="20" t="s">
        <v>79</v>
      </c>
      <c r="F239" s="20">
        <v>3</v>
      </c>
      <c r="G239" s="20">
        <v>5</v>
      </c>
      <c r="H239" s="20">
        <v>6</v>
      </c>
      <c r="I239" s="20">
        <v>363</v>
      </c>
      <c r="J239" s="20">
        <v>15</v>
      </c>
      <c r="K239" s="20" t="s">
        <v>230</v>
      </c>
      <c r="L239" s="20">
        <v>1</v>
      </c>
      <c r="M239" s="20">
        <v>9</v>
      </c>
      <c r="N239" s="20">
        <v>0</v>
      </c>
      <c r="O239" s="20">
        <v>1311</v>
      </c>
      <c r="P239" s="20">
        <v>1</v>
      </c>
      <c r="Q239" s="20">
        <v>1</v>
      </c>
      <c r="R239" s="20">
        <v>0</v>
      </c>
      <c r="S239" s="20"/>
      <c r="T239" s="30" t="s">
        <v>27</v>
      </c>
      <c r="U239" s="22">
        <v>592861</v>
      </c>
      <c r="V239" s="22">
        <v>592861</v>
      </c>
      <c r="W239" s="22">
        <v>130612.69</v>
      </c>
      <c r="X239" s="31">
        <v>130612.69</v>
      </c>
      <c r="Y239" s="31">
        <v>130612.69</v>
      </c>
      <c r="Z239" s="22">
        <v>37286.61</v>
      </c>
      <c r="AA239" s="31">
        <v>37286.61</v>
      </c>
      <c r="AB239" s="32">
        <v>0</v>
      </c>
    </row>
    <row r="240" spans="1:28" x14ac:dyDescent="0.25">
      <c r="A240" s="30" t="s">
        <v>417</v>
      </c>
      <c r="B240" s="30" t="s">
        <v>384</v>
      </c>
      <c r="C240" s="30" t="s">
        <v>229</v>
      </c>
      <c r="D240" s="30" t="s">
        <v>234</v>
      </c>
      <c r="E240" s="20" t="s">
        <v>79</v>
      </c>
      <c r="F240" s="20">
        <v>3</v>
      </c>
      <c r="G240" s="20">
        <v>5</v>
      </c>
      <c r="H240" s="20">
        <v>6</v>
      </c>
      <c r="I240" s="20">
        <v>363</v>
      </c>
      <c r="J240" s="20">
        <v>15</v>
      </c>
      <c r="K240" s="20" t="s">
        <v>230</v>
      </c>
      <c r="L240" s="20">
        <v>1</v>
      </c>
      <c r="M240" s="20">
        <v>9</v>
      </c>
      <c r="N240" s="20">
        <v>0</v>
      </c>
      <c r="O240" s="20">
        <v>1321</v>
      </c>
      <c r="P240" s="20">
        <v>1</v>
      </c>
      <c r="Q240" s="20">
        <v>1</v>
      </c>
      <c r="R240" s="20">
        <v>0</v>
      </c>
      <c r="S240" s="20"/>
      <c r="T240" s="30" t="s">
        <v>27</v>
      </c>
      <c r="U240" s="22">
        <v>6474416</v>
      </c>
      <c r="V240" s="22">
        <v>6474416</v>
      </c>
      <c r="W240" s="22">
        <v>1236573.6400000001</v>
      </c>
      <c r="X240" s="31">
        <v>1236573.6399999999</v>
      </c>
      <c r="Y240" s="31">
        <v>1236573.6399999999</v>
      </c>
      <c r="Z240" s="22">
        <v>315785.89</v>
      </c>
      <c r="AA240" s="31">
        <v>315785.89</v>
      </c>
      <c r="AB240" s="32">
        <v>0</v>
      </c>
    </row>
    <row r="241" spans="1:28" x14ac:dyDescent="0.25">
      <c r="A241" s="30" t="s">
        <v>418</v>
      </c>
      <c r="B241" s="30" t="s">
        <v>384</v>
      </c>
      <c r="C241" s="30" t="s">
        <v>229</v>
      </c>
      <c r="D241" s="30" t="s">
        <v>236</v>
      </c>
      <c r="E241" s="20" t="s">
        <v>79</v>
      </c>
      <c r="F241" s="20">
        <v>3</v>
      </c>
      <c r="G241" s="20">
        <v>5</v>
      </c>
      <c r="H241" s="20">
        <v>6</v>
      </c>
      <c r="I241" s="20">
        <v>363</v>
      </c>
      <c r="J241" s="20">
        <v>15</v>
      </c>
      <c r="K241" s="20" t="s">
        <v>230</v>
      </c>
      <c r="L241" s="20">
        <v>1</v>
      </c>
      <c r="M241" s="20">
        <v>9</v>
      </c>
      <c r="N241" s="20">
        <v>0</v>
      </c>
      <c r="O241" s="20">
        <v>1411</v>
      </c>
      <c r="P241" s="20">
        <v>1</v>
      </c>
      <c r="Q241" s="20">
        <v>1</v>
      </c>
      <c r="R241" s="20">
        <v>1</v>
      </c>
      <c r="S241" s="20"/>
      <c r="T241" s="30" t="s">
        <v>27</v>
      </c>
      <c r="U241" s="22">
        <v>5167895</v>
      </c>
      <c r="V241" s="22">
        <v>5167895</v>
      </c>
      <c r="W241" s="22">
        <v>829831.17999999993</v>
      </c>
      <c r="X241" s="31">
        <v>829831.18</v>
      </c>
      <c r="Y241" s="31">
        <v>829831.18</v>
      </c>
      <c r="Z241" s="22">
        <v>374937.88</v>
      </c>
      <c r="AA241" s="31">
        <v>374937.88</v>
      </c>
      <c r="AB241" s="32">
        <v>0</v>
      </c>
    </row>
    <row r="242" spans="1:28" x14ac:dyDescent="0.25">
      <c r="A242" s="30" t="s">
        <v>419</v>
      </c>
      <c r="B242" s="30" t="s">
        <v>384</v>
      </c>
      <c r="C242" s="30" t="s">
        <v>229</v>
      </c>
      <c r="D242" s="30" t="s">
        <v>291</v>
      </c>
      <c r="E242" s="20" t="s">
        <v>79</v>
      </c>
      <c r="F242" s="20">
        <v>3</v>
      </c>
      <c r="G242" s="20">
        <v>5</v>
      </c>
      <c r="H242" s="20">
        <v>6</v>
      </c>
      <c r="I242" s="20">
        <v>363</v>
      </c>
      <c r="J242" s="20">
        <v>15</v>
      </c>
      <c r="K242" s="20" t="s">
        <v>230</v>
      </c>
      <c r="L242" s="20">
        <v>1</v>
      </c>
      <c r="M242" s="20">
        <v>9</v>
      </c>
      <c r="N242" s="20">
        <v>0</v>
      </c>
      <c r="O242" s="20">
        <v>1421</v>
      </c>
      <c r="P242" s="20">
        <v>1</v>
      </c>
      <c r="Q242" s="20">
        <v>1</v>
      </c>
      <c r="R242" s="20">
        <v>1</v>
      </c>
      <c r="S242" s="20"/>
      <c r="T242" s="30" t="s">
        <v>27</v>
      </c>
      <c r="U242" s="22">
        <v>4759997</v>
      </c>
      <c r="V242" s="22">
        <v>4759997</v>
      </c>
      <c r="W242" s="22">
        <v>1047200</v>
      </c>
      <c r="X242" s="31">
        <v>1047200</v>
      </c>
      <c r="Y242" s="31">
        <v>1047200</v>
      </c>
      <c r="Z242" s="22">
        <v>476000</v>
      </c>
      <c r="AA242" s="31">
        <v>476000</v>
      </c>
      <c r="AB242" s="32">
        <v>0</v>
      </c>
    </row>
    <row r="243" spans="1:28" x14ac:dyDescent="0.25">
      <c r="A243" s="30" t="s">
        <v>420</v>
      </c>
      <c r="B243" s="30" t="s">
        <v>384</v>
      </c>
      <c r="C243" s="30" t="s">
        <v>229</v>
      </c>
      <c r="D243" s="30" t="s">
        <v>238</v>
      </c>
      <c r="E243" s="20" t="s">
        <v>79</v>
      </c>
      <c r="F243" s="20">
        <v>3</v>
      </c>
      <c r="G243" s="20">
        <v>5</v>
      </c>
      <c r="H243" s="20">
        <v>6</v>
      </c>
      <c r="I243" s="20">
        <v>363</v>
      </c>
      <c r="J243" s="20">
        <v>15</v>
      </c>
      <c r="K243" s="20" t="s">
        <v>230</v>
      </c>
      <c r="L243" s="20">
        <v>1</v>
      </c>
      <c r="M243" s="20">
        <v>9</v>
      </c>
      <c r="N243" s="20">
        <v>0</v>
      </c>
      <c r="O243" s="20">
        <v>1431</v>
      </c>
      <c r="P243" s="20">
        <v>1</v>
      </c>
      <c r="Q243" s="20">
        <v>1</v>
      </c>
      <c r="R243" s="20">
        <v>0</v>
      </c>
      <c r="S243" s="20"/>
      <c r="T243" s="30" t="s">
        <v>27</v>
      </c>
      <c r="U243" s="22">
        <v>3179434</v>
      </c>
      <c r="V243" s="22">
        <v>3179434</v>
      </c>
      <c r="W243" s="22">
        <v>699475</v>
      </c>
      <c r="X243" s="31">
        <v>699475</v>
      </c>
      <c r="Y243" s="31">
        <v>699475</v>
      </c>
      <c r="Z243" s="22">
        <v>317943</v>
      </c>
      <c r="AA243" s="31">
        <v>317943</v>
      </c>
      <c r="AB243" s="32">
        <v>0</v>
      </c>
    </row>
    <row r="244" spans="1:28" x14ac:dyDescent="0.25">
      <c r="A244" s="30" t="s">
        <v>421</v>
      </c>
      <c r="B244" s="30" t="s">
        <v>384</v>
      </c>
      <c r="C244" s="30" t="s">
        <v>229</v>
      </c>
      <c r="D244" s="30" t="s">
        <v>240</v>
      </c>
      <c r="E244" s="20" t="s">
        <v>79</v>
      </c>
      <c r="F244" s="20">
        <v>3</v>
      </c>
      <c r="G244" s="20">
        <v>5</v>
      </c>
      <c r="H244" s="20">
        <v>6</v>
      </c>
      <c r="I244" s="20">
        <v>363</v>
      </c>
      <c r="J244" s="20">
        <v>15</v>
      </c>
      <c r="K244" s="20" t="s">
        <v>230</v>
      </c>
      <c r="L244" s="20">
        <v>1</v>
      </c>
      <c r="M244" s="20">
        <v>9</v>
      </c>
      <c r="N244" s="20">
        <v>0</v>
      </c>
      <c r="O244" s="20">
        <v>1441</v>
      </c>
      <c r="P244" s="20">
        <v>1</v>
      </c>
      <c r="Q244" s="20">
        <v>1</v>
      </c>
      <c r="R244" s="20">
        <v>0</v>
      </c>
      <c r="S244" s="20"/>
      <c r="T244" s="30" t="s">
        <v>27</v>
      </c>
      <c r="U244" s="22">
        <v>2627627</v>
      </c>
      <c r="V244" s="22">
        <v>2627627</v>
      </c>
      <c r="W244" s="22">
        <v>0</v>
      </c>
      <c r="X244" s="31">
        <v>0</v>
      </c>
      <c r="Y244" s="31">
        <v>0</v>
      </c>
      <c r="Z244" s="22">
        <v>0</v>
      </c>
      <c r="AA244" s="31">
        <v>0</v>
      </c>
      <c r="AB244" s="32">
        <v>0</v>
      </c>
    </row>
    <row r="245" spans="1:28" x14ac:dyDescent="0.25">
      <c r="A245" s="30" t="s">
        <v>422</v>
      </c>
      <c r="B245" s="30" t="s">
        <v>384</v>
      </c>
      <c r="C245" s="30" t="s">
        <v>229</v>
      </c>
      <c r="D245" s="30" t="s">
        <v>242</v>
      </c>
      <c r="E245" s="20" t="s">
        <v>79</v>
      </c>
      <c r="F245" s="20">
        <v>3</v>
      </c>
      <c r="G245" s="20">
        <v>5</v>
      </c>
      <c r="H245" s="20">
        <v>6</v>
      </c>
      <c r="I245" s="20">
        <v>363</v>
      </c>
      <c r="J245" s="20">
        <v>15</v>
      </c>
      <c r="K245" s="20" t="s">
        <v>230</v>
      </c>
      <c r="L245" s="20">
        <v>1</v>
      </c>
      <c r="M245" s="20">
        <v>9</v>
      </c>
      <c r="N245" s="20">
        <v>0</v>
      </c>
      <c r="O245" s="20">
        <v>1511</v>
      </c>
      <c r="P245" s="20">
        <v>1</v>
      </c>
      <c r="Q245" s="20">
        <v>1</v>
      </c>
      <c r="R245" s="20">
        <v>0</v>
      </c>
      <c r="S245" s="20"/>
      <c r="T245" s="30" t="s">
        <v>27</v>
      </c>
      <c r="U245" s="22">
        <v>32589617</v>
      </c>
      <c r="V245" s="22">
        <v>32589617</v>
      </c>
      <c r="W245" s="22">
        <v>6170374.4399999995</v>
      </c>
      <c r="X245" s="31">
        <v>6170374.4400000004</v>
      </c>
      <c r="Y245" s="31">
        <v>6170374.4400000004</v>
      </c>
      <c r="Z245" s="22">
        <v>1833552.52</v>
      </c>
      <c r="AA245" s="31">
        <v>1833552.52</v>
      </c>
      <c r="AB245" s="32">
        <v>0</v>
      </c>
    </row>
    <row r="246" spans="1:28" x14ac:dyDescent="0.25">
      <c r="A246" s="30" t="s">
        <v>423</v>
      </c>
      <c r="B246" s="30" t="s">
        <v>384</v>
      </c>
      <c r="C246" s="30" t="s">
        <v>229</v>
      </c>
      <c r="D246" s="30" t="s">
        <v>244</v>
      </c>
      <c r="E246" s="20" t="s">
        <v>79</v>
      </c>
      <c r="F246" s="20">
        <v>3</v>
      </c>
      <c r="G246" s="20">
        <v>5</v>
      </c>
      <c r="H246" s="20">
        <v>6</v>
      </c>
      <c r="I246" s="20">
        <v>363</v>
      </c>
      <c r="J246" s="20">
        <v>15</v>
      </c>
      <c r="K246" s="20" t="s">
        <v>230</v>
      </c>
      <c r="L246" s="20">
        <v>1</v>
      </c>
      <c r="M246" s="20">
        <v>9</v>
      </c>
      <c r="N246" s="20">
        <v>0</v>
      </c>
      <c r="O246" s="20">
        <v>1531</v>
      </c>
      <c r="P246" s="20">
        <v>1</v>
      </c>
      <c r="Q246" s="20">
        <v>1</v>
      </c>
      <c r="R246" s="20">
        <v>0</v>
      </c>
      <c r="S246" s="20"/>
      <c r="T246" s="30" t="s">
        <v>27</v>
      </c>
      <c r="U246" s="22">
        <v>17902204</v>
      </c>
      <c r="V246" s="22">
        <v>17902204</v>
      </c>
      <c r="W246" s="22">
        <v>131399.28</v>
      </c>
      <c r="X246" s="31">
        <v>131399.28</v>
      </c>
      <c r="Y246" s="31">
        <v>131399.28</v>
      </c>
      <c r="Z246" s="22">
        <v>32849.82</v>
      </c>
      <c r="AA246" s="31">
        <v>32849.82</v>
      </c>
      <c r="AB246" s="32">
        <v>0</v>
      </c>
    </row>
    <row r="247" spans="1:28" x14ac:dyDescent="0.25">
      <c r="A247" s="30" t="s">
        <v>424</v>
      </c>
      <c r="B247" s="30" t="s">
        <v>384</v>
      </c>
      <c r="C247" s="30" t="s">
        <v>229</v>
      </c>
      <c r="D247" s="30" t="s">
        <v>246</v>
      </c>
      <c r="E247" s="20" t="s">
        <v>79</v>
      </c>
      <c r="F247" s="20">
        <v>3</v>
      </c>
      <c r="G247" s="20">
        <v>5</v>
      </c>
      <c r="H247" s="20">
        <v>6</v>
      </c>
      <c r="I247" s="20">
        <v>363</v>
      </c>
      <c r="J247" s="20">
        <v>15</v>
      </c>
      <c r="K247" s="20" t="s">
        <v>230</v>
      </c>
      <c r="L247" s="20">
        <v>1</v>
      </c>
      <c r="M247" s="20">
        <v>9</v>
      </c>
      <c r="N247" s="20">
        <v>0</v>
      </c>
      <c r="O247" s="20">
        <v>1541</v>
      </c>
      <c r="P247" s="20">
        <v>1</v>
      </c>
      <c r="Q247" s="20">
        <v>1</v>
      </c>
      <c r="R247" s="20">
        <v>18</v>
      </c>
      <c r="S247" s="20"/>
      <c r="T247" s="30" t="s">
        <v>27</v>
      </c>
      <c r="U247" s="22">
        <v>8324038</v>
      </c>
      <c r="V247" s="22">
        <v>8324038</v>
      </c>
      <c r="W247" s="22">
        <v>0</v>
      </c>
      <c r="X247" s="31">
        <v>0</v>
      </c>
      <c r="Y247" s="31">
        <v>0</v>
      </c>
      <c r="Z247" s="22">
        <v>0</v>
      </c>
      <c r="AA247" s="31">
        <v>0</v>
      </c>
      <c r="AB247" s="32">
        <v>0</v>
      </c>
    </row>
    <row r="248" spans="1:28" x14ac:dyDescent="0.25">
      <c r="A248" s="30" t="s">
        <v>425</v>
      </c>
      <c r="B248" s="30" t="s">
        <v>384</v>
      </c>
      <c r="C248" s="30" t="s">
        <v>229</v>
      </c>
      <c r="D248" s="30" t="s">
        <v>248</v>
      </c>
      <c r="E248" s="20" t="s">
        <v>79</v>
      </c>
      <c r="F248" s="20">
        <v>3</v>
      </c>
      <c r="G248" s="20">
        <v>5</v>
      </c>
      <c r="H248" s="20">
        <v>6</v>
      </c>
      <c r="I248" s="20">
        <v>363</v>
      </c>
      <c r="J248" s="20">
        <v>15</v>
      </c>
      <c r="K248" s="20" t="s">
        <v>230</v>
      </c>
      <c r="L248" s="20">
        <v>1</v>
      </c>
      <c r="M248" s="20">
        <v>9</v>
      </c>
      <c r="N248" s="20">
        <v>0</v>
      </c>
      <c r="O248" s="20">
        <v>1546</v>
      </c>
      <c r="P248" s="20">
        <v>1</v>
      </c>
      <c r="Q248" s="20">
        <v>1</v>
      </c>
      <c r="R248" s="20">
        <v>0</v>
      </c>
      <c r="S248" s="20"/>
      <c r="T248" s="30" t="s">
        <v>27</v>
      </c>
      <c r="U248" s="22">
        <v>24001994</v>
      </c>
      <c r="V248" s="22">
        <v>24001994</v>
      </c>
      <c r="W248" s="22">
        <v>6720559</v>
      </c>
      <c r="X248" s="31">
        <v>6720559</v>
      </c>
      <c r="Y248" s="31">
        <v>6720559</v>
      </c>
      <c r="Z248" s="22">
        <v>1920160</v>
      </c>
      <c r="AA248" s="31">
        <v>2515834</v>
      </c>
      <c r="AB248" s="32">
        <v>0</v>
      </c>
    </row>
    <row r="249" spans="1:28" x14ac:dyDescent="0.25">
      <c r="A249" s="30" t="s">
        <v>426</v>
      </c>
      <c r="B249" s="30" t="s">
        <v>384</v>
      </c>
      <c r="C249" s="30" t="s">
        <v>229</v>
      </c>
      <c r="D249" s="30" t="s">
        <v>250</v>
      </c>
      <c r="E249" s="20" t="s">
        <v>79</v>
      </c>
      <c r="F249" s="20">
        <v>3</v>
      </c>
      <c r="G249" s="20">
        <v>5</v>
      </c>
      <c r="H249" s="20">
        <v>6</v>
      </c>
      <c r="I249" s="20">
        <v>363</v>
      </c>
      <c r="J249" s="20">
        <v>15</v>
      </c>
      <c r="K249" s="20" t="s">
        <v>230</v>
      </c>
      <c r="L249" s="20">
        <v>1</v>
      </c>
      <c r="M249" s="20">
        <v>9</v>
      </c>
      <c r="N249" s="20">
        <v>0</v>
      </c>
      <c r="O249" s="20">
        <v>1547</v>
      </c>
      <c r="P249" s="20">
        <v>1</v>
      </c>
      <c r="Q249" s="20">
        <v>1</v>
      </c>
      <c r="R249" s="20">
        <v>0</v>
      </c>
      <c r="S249" s="20"/>
      <c r="T249" s="30" t="s">
        <v>27</v>
      </c>
      <c r="U249" s="22">
        <v>6157024</v>
      </c>
      <c r="V249" s="22">
        <v>6157024</v>
      </c>
      <c r="W249" s="22">
        <v>0</v>
      </c>
      <c r="X249" s="31">
        <v>0</v>
      </c>
      <c r="Y249" s="31">
        <v>0</v>
      </c>
      <c r="Z249" s="22">
        <v>0</v>
      </c>
      <c r="AA249" s="31">
        <v>0</v>
      </c>
      <c r="AB249" s="32">
        <v>0</v>
      </c>
    </row>
    <row r="250" spans="1:28" x14ac:dyDescent="0.25">
      <c r="A250" s="30" t="s">
        <v>427</v>
      </c>
      <c r="B250" s="30" t="s">
        <v>384</v>
      </c>
      <c r="C250" s="30" t="s">
        <v>229</v>
      </c>
      <c r="D250" s="30" t="s">
        <v>252</v>
      </c>
      <c r="E250" s="20" t="s">
        <v>79</v>
      </c>
      <c r="F250" s="20">
        <v>3</v>
      </c>
      <c r="G250" s="20">
        <v>5</v>
      </c>
      <c r="H250" s="20">
        <v>6</v>
      </c>
      <c r="I250" s="20">
        <v>363</v>
      </c>
      <c r="J250" s="20">
        <v>15</v>
      </c>
      <c r="K250" s="20" t="s">
        <v>230</v>
      </c>
      <c r="L250" s="20">
        <v>1</v>
      </c>
      <c r="M250" s="20">
        <v>9</v>
      </c>
      <c r="N250" s="20">
        <v>0</v>
      </c>
      <c r="O250" s="20">
        <v>1591</v>
      </c>
      <c r="P250" s="20">
        <v>1</v>
      </c>
      <c r="Q250" s="20">
        <v>1</v>
      </c>
      <c r="R250" s="20">
        <v>0</v>
      </c>
      <c r="S250" s="20"/>
      <c r="T250" s="30" t="s">
        <v>27</v>
      </c>
      <c r="U250" s="22">
        <v>3231104</v>
      </c>
      <c r="V250" s="22">
        <v>3231104</v>
      </c>
      <c r="W250" s="22">
        <v>840087</v>
      </c>
      <c r="X250" s="31">
        <v>840087</v>
      </c>
      <c r="Y250" s="31">
        <v>840087</v>
      </c>
      <c r="Z250" s="22">
        <v>274644</v>
      </c>
      <c r="AA250" s="31">
        <v>274644</v>
      </c>
      <c r="AB250" s="32">
        <v>0</v>
      </c>
    </row>
    <row r="251" spans="1:28" x14ac:dyDescent="0.25">
      <c r="A251" s="30" t="s">
        <v>428</v>
      </c>
      <c r="B251" s="30" t="s">
        <v>384</v>
      </c>
      <c r="C251" s="30" t="s">
        <v>229</v>
      </c>
      <c r="D251" s="30" t="s">
        <v>254</v>
      </c>
      <c r="E251" s="20" t="s">
        <v>79</v>
      </c>
      <c r="F251" s="20">
        <v>3</v>
      </c>
      <c r="G251" s="20">
        <v>5</v>
      </c>
      <c r="H251" s="20">
        <v>6</v>
      </c>
      <c r="I251" s="20">
        <v>363</v>
      </c>
      <c r="J251" s="20">
        <v>15</v>
      </c>
      <c r="K251" s="20" t="s">
        <v>230</v>
      </c>
      <c r="L251" s="20">
        <v>1</v>
      </c>
      <c r="M251" s="20">
        <v>9</v>
      </c>
      <c r="N251" s="20">
        <v>0</v>
      </c>
      <c r="O251" s="20">
        <v>1711</v>
      </c>
      <c r="P251" s="20">
        <v>1</v>
      </c>
      <c r="Q251" s="20">
        <v>1</v>
      </c>
      <c r="R251" s="20">
        <v>0</v>
      </c>
      <c r="S251" s="20"/>
      <c r="T251" s="30" t="s">
        <v>27</v>
      </c>
      <c r="U251" s="22">
        <v>13747803</v>
      </c>
      <c r="V251" s="22">
        <v>13747803</v>
      </c>
      <c r="W251" s="22">
        <v>2183639.1399999997</v>
      </c>
      <c r="X251" s="31">
        <v>2183639.14</v>
      </c>
      <c r="Y251" s="31">
        <v>2183639.14</v>
      </c>
      <c r="Z251" s="22">
        <v>527521.15</v>
      </c>
      <c r="AA251" s="31">
        <v>527521.15</v>
      </c>
      <c r="AB251" s="32">
        <v>0</v>
      </c>
    </row>
    <row r="252" spans="1:28" x14ac:dyDescent="0.25">
      <c r="A252" s="30" t="s">
        <v>429</v>
      </c>
      <c r="B252" s="30" t="s">
        <v>384</v>
      </c>
      <c r="C252" s="30" t="s">
        <v>229</v>
      </c>
      <c r="D252" s="30" t="s">
        <v>256</v>
      </c>
      <c r="E252" s="20" t="s">
        <v>79</v>
      </c>
      <c r="F252" s="20">
        <v>3</v>
      </c>
      <c r="G252" s="20">
        <v>5</v>
      </c>
      <c r="H252" s="20">
        <v>6</v>
      </c>
      <c r="I252" s="20">
        <v>363</v>
      </c>
      <c r="J252" s="20">
        <v>15</v>
      </c>
      <c r="K252" s="20" t="s">
        <v>230</v>
      </c>
      <c r="L252" s="20">
        <v>1</v>
      </c>
      <c r="M252" s="20">
        <v>9</v>
      </c>
      <c r="N252" s="20">
        <v>0</v>
      </c>
      <c r="O252" s="20">
        <v>1714</v>
      </c>
      <c r="P252" s="20">
        <v>1</v>
      </c>
      <c r="Q252" s="20">
        <v>1</v>
      </c>
      <c r="R252" s="20">
        <v>0</v>
      </c>
      <c r="S252" s="20"/>
      <c r="T252" s="30" t="s">
        <v>27</v>
      </c>
      <c r="U252" s="22">
        <v>5928002</v>
      </c>
      <c r="V252" s="22">
        <v>5928002</v>
      </c>
      <c r="W252" s="22">
        <v>958869.98</v>
      </c>
      <c r="X252" s="31">
        <v>958869.98</v>
      </c>
      <c r="Y252" s="31">
        <v>958869.98</v>
      </c>
      <c r="Z252" s="22">
        <v>247509.98</v>
      </c>
      <c r="AA252" s="31">
        <v>247509.98</v>
      </c>
      <c r="AB252" s="32">
        <v>0</v>
      </c>
    </row>
    <row r="253" spans="1:28" x14ac:dyDescent="0.25">
      <c r="A253" s="30" t="s">
        <v>430</v>
      </c>
      <c r="B253" s="30" t="s">
        <v>384</v>
      </c>
      <c r="C253" s="30" t="s">
        <v>229</v>
      </c>
      <c r="D253" s="30" t="s">
        <v>161</v>
      </c>
      <c r="E253" s="20" t="s">
        <v>79</v>
      </c>
      <c r="F253" s="20">
        <v>3</v>
      </c>
      <c r="G253" s="20">
        <v>5</v>
      </c>
      <c r="H253" s="20">
        <v>6</v>
      </c>
      <c r="I253" s="20">
        <v>363</v>
      </c>
      <c r="J253" s="20">
        <v>15</v>
      </c>
      <c r="K253" s="20" t="s">
        <v>230</v>
      </c>
      <c r="L253" s="20">
        <v>1</v>
      </c>
      <c r="M253" s="20">
        <v>9</v>
      </c>
      <c r="N253" s="20">
        <v>0</v>
      </c>
      <c r="O253" s="20">
        <v>3112</v>
      </c>
      <c r="P253" s="20">
        <v>1</v>
      </c>
      <c r="Q253" s="20">
        <v>1</v>
      </c>
      <c r="R253" s="20">
        <v>0</v>
      </c>
      <c r="S253" s="20"/>
      <c r="T253" s="30" t="s">
        <v>32</v>
      </c>
      <c r="U253" s="22">
        <v>22821494</v>
      </c>
      <c r="V253" s="22">
        <v>22821494</v>
      </c>
      <c r="W253" s="22">
        <v>1373892.99</v>
      </c>
      <c r="X253" s="31">
        <v>1373892.99</v>
      </c>
      <c r="Y253" s="31">
        <v>22821494</v>
      </c>
      <c r="Z253" s="22">
        <v>1373892.99</v>
      </c>
      <c r="AA253" s="31">
        <v>1373892.99</v>
      </c>
      <c r="AB253" s="32">
        <v>0</v>
      </c>
    </row>
    <row r="254" spans="1:28" x14ac:dyDescent="0.25">
      <c r="A254" s="30" t="s">
        <v>431</v>
      </c>
      <c r="B254" s="30" t="s">
        <v>384</v>
      </c>
      <c r="C254" s="30" t="s">
        <v>229</v>
      </c>
      <c r="D254" s="30" t="s">
        <v>432</v>
      </c>
      <c r="E254" s="20" t="s">
        <v>79</v>
      </c>
      <c r="F254" s="20">
        <v>3</v>
      </c>
      <c r="G254" s="20">
        <v>5</v>
      </c>
      <c r="H254" s="20">
        <v>6</v>
      </c>
      <c r="I254" s="20">
        <v>363</v>
      </c>
      <c r="J254" s="20">
        <v>15</v>
      </c>
      <c r="K254" s="20" t="s">
        <v>230</v>
      </c>
      <c r="L254" s="20">
        <v>1</v>
      </c>
      <c r="M254" s="20">
        <v>9</v>
      </c>
      <c r="N254" s="20">
        <v>0</v>
      </c>
      <c r="O254" s="20">
        <v>3381</v>
      </c>
      <c r="P254" s="20">
        <v>1</v>
      </c>
      <c r="Q254" s="20">
        <v>1</v>
      </c>
      <c r="R254" s="20">
        <v>0</v>
      </c>
      <c r="S254" s="20"/>
      <c r="T254" s="30" t="s">
        <v>32</v>
      </c>
      <c r="U254" s="22">
        <v>153064326</v>
      </c>
      <c r="V254" s="22">
        <v>0</v>
      </c>
      <c r="W254" s="22">
        <v>0</v>
      </c>
      <c r="X254" s="31">
        <v>0</v>
      </c>
      <c r="Y254" s="31">
        <v>0</v>
      </c>
      <c r="Z254" s="22">
        <v>0</v>
      </c>
      <c r="AA254" s="31">
        <v>0</v>
      </c>
      <c r="AB254" s="32">
        <v>0</v>
      </c>
    </row>
    <row r="255" spans="1:28" x14ac:dyDescent="0.25">
      <c r="A255" s="30" t="s">
        <v>433</v>
      </c>
      <c r="B255" s="30" t="s">
        <v>434</v>
      </c>
      <c r="C255" s="30" t="s">
        <v>229</v>
      </c>
      <c r="D255" s="30" t="s">
        <v>435</v>
      </c>
      <c r="E255" s="20" t="s">
        <v>79</v>
      </c>
      <c r="F255" s="20">
        <v>3</v>
      </c>
      <c r="G255" s="20">
        <v>5</v>
      </c>
      <c r="H255" s="20">
        <v>6</v>
      </c>
      <c r="I255" s="20">
        <v>375</v>
      </c>
      <c r="J255" s="20">
        <v>15</v>
      </c>
      <c r="K255" s="20" t="s">
        <v>230</v>
      </c>
      <c r="L255" s="20">
        <v>1</v>
      </c>
      <c r="M255" s="20">
        <v>9</v>
      </c>
      <c r="N255" s="20">
        <v>0</v>
      </c>
      <c r="O255" s="20">
        <v>4419</v>
      </c>
      <c r="P255" s="20">
        <v>1</v>
      </c>
      <c r="Q255" s="20">
        <v>1</v>
      </c>
      <c r="R255" s="20">
        <v>35</v>
      </c>
      <c r="S255" s="20"/>
      <c r="T255" s="30" t="s">
        <v>367</v>
      </c>
      <c r="U255" s="22">
        <v>4091863</v>
      </c>
      <c r="V255" s="22">
        <v>4091863</v>
      </c>
      <c r="W255" s="22">
        <v>0</v>
      </c>
      <c r="X255" s="31">
        <v>0</v>
      </c>
      <c r="Y255" s="31">
        <v>0</v>
      </c>
      <c r="Z255" s="22">
        <v>0</v>
      </c>
      <c r="AA255" s="31">
        <v>0</v>
      </c>
      <c r="AB255" s="32">
        <v>0</v>
      </c>
    </row>
    <row r="256" spans="1:28" x14ac:dyDescent="0.25">
      <c r="A256" s="30" t="s">
        <v>436</v>
      </c>
      <c r="B256" s="30" t="s">
        <v>434</v>
      </c>
      <c r="C256" s="30" t="s">
        <v>229</v>
      </c>
      <c r="D256" s="30" t="s">
        <v>437</v>
      </c>
      <c r="E256" s="20" t="s">
        <v>79</v>
      </c>
      <c r="F256" s="20">
        <v>3</v>
      </c>
      <c r="G256" s="20">
        <v>5</v>
      </c>
      <c r="H256" s="20">
        <v>6</v>
      </c>
      <c r="I256" s="20">
        <v>375</v>
      </c>
      <c r="J256" s="20">
        <v>15</v>
      </c>
      <c r="K256" s="20" t="s">
        <v>230</v>
      </c>
      <c r="L256" s="20">
        <v>1</v>
      </c>
      <c r="M256" s="20">
        <v>9</v>
      </c>
      <c r="N256" s="20">
        <v>0</v>
      </c>
      <c r="O256" s="20">
        <v>5811</v>
      </c>
      <c r="P256" s="20">
        <v>2</v>
      </c>
      <c r="Q256" s="20">
        <v>1</v>
      </c>
      <c r="R256" s="20">
        <v>35</v>
      </c>
      <c r="S256" s="20" t="s">
        <v>438</v>
      </c>
      <c r="T256" s="30" t="s">
        <v>30</v>
      </c>
      <c r="U256" s="22">
        <v>20000000</v>
      </c>
      <c r="V256" s="22">
        <v>22852049</v>
      </c>
      <c r="W256" s="22">
        <v>0</v>
      </c>
      <c r="X256" s="31">
        <v>0</v>
      </c>
      <c r="Y256" s="31">
        <v>0</v>
      </c>
      <c r="Z256" s="22">
        <v>0</v>
      </c>
      <c r="AA256" s="31">
        <v>0</v>
      </c>
      <c r="AB256" s="32">
        <v>0</v>
      </c>
    </row>
    <row r="257" spans="1:28" x14ac:dyDescent="0.25">
      <c r="A257" s="30" t="s">
        <v>439</v>
      </c>
      <c r="B257" s="30" t="s">
        <v>434</v>
      </c>
      <c r="C257" s="30" t="s">
        <v>229</v>
      </c>
      <c r="D257" s="30" t="s">
        <v>440</v>
      </c>
      <c r="E257" s="20" t="s">
        <v>79</v>
      </c>
      <c r="F257" s="20">
        <v>3</v>
      </c>
      <c r="G257" s="20">
        <v>5</v>
      </c>
      <c r="H257" s="20">
        <v>6</v>
      </c>
      <c r="I257" s="20">
        <v>375</v>
      </c>
      <c r="J257" s="20">
        <v>15</v>
      </c>
      <c r="K257" s="20" t="s">
        <v>230</v>
      </c>
      <c r="L257" s="20">
        <v>1</v>
      </c>
      <c r="M257" s="20">
        <v>9</v>
      </c>
      <c r="N257" s="20">
        <v>0</v>
      </c>
      <c r="O257" s="20">
        <v>5812</v>
      </c>
      <c r="P257" s="20">
        <v>2</v>
      </c>
      <c r="Q257" s="20">
        <v>1</v>
      </c>
      <c r="R257" s="20">
        <v>35</v>
      </c>
      <c r="S257" s="20" t="s">
        <v>438</v>
      </c>
      <c r="T257" s="30" t="s">
        <v>30</v>
      </c>
      <c r="U257" s="22">
        <v>5000000</v>
      </c>
      <c r="V257" s="22">
        <v>2147951</v>
      </c>
      <c r="W257" s="22">
        <v>0</v>
      </c>
      <c r="X257" s="31">
        <v>0</v>
      </c>
      <c r="Y257" s="31">
        <v>0</v>
      </c>
      <c r="Z257" s="22">
        <v>0</v>
      </c>
      <c r="AA257" s="31">
        <v>0</v>
      </c>
      <c r="AB257" s="32">
        <v>0</v>
      </c>
    </row>
    <row r="258" spans="1:28" x14ac:dyDescent="0.25">
      <c r="A258" s="30" t="s">
        <v>441</v>
      </c>
      <c r="B258" s="30" t="s">
        <v>442</v>
      </c>
      <c r="C258" s="30" t="s">
        <v>443</v>
      </c>
      <c r="D258" s="30" t="s">
        <v>444</v>
      </c>
      <c r="E258" s="20" t="s">
        <v>79</v>
      </c>
      <c r="F258" s="20">
        <v>3</v>
      </c>
      <c r="G258" s="20">
        <v>5</v>
      </c>
      <c r="H258" s="20">
        <v>6</v>
      </c>
      <c r="I258" s="20">
        <v>381</v>
      </c>
      <c r="J258" s="20">
        <v>11</v>
      </c>
      <c r="K258" s="20">
        <v>1</v>
      </c>
      <c r="L258" s="20">
        <v>1</v>
      </c>
      <c r="M258" s="20">
        <v>9</v>
      </c>
      <c r="N258" s="20">
        <v>0</v>
      </c>
      <c r="O258" s="20">
        <v>3993</v>
      </c>
      <c r="P258" s="20">
        <v>1</v>
      </c>
      <c r="Q258" s="20">
        <v>1</v>
      </c>
      <c r="R258" s="20">
        <v>0</v>
      </c>
      <c r="S258" s="20"/>
      <c r="T258" s="30" t="s">
        <v>32</v>
      </c>
      <c r="U258" s="22">
        <v>92387770</v>
      </c>
      <c r="V258" s="22">
        <v>92387770</v>
      </c>
      <c r="W258" s="22">
        <v>0</v>
      </c>
      <c r="X258" s="31">
        <v>0</v>
      </c>
      <c r="Y258" s="31">
        <v>92387770</v>
      </c>
      <c r="Z258" s="22">
        <v>0</v>
      </c>
      <c r="AA258" s="31">
        <v>0</v>
      </c>
      <c r="AB258" s="32">
        <v>0</v>
      </c>
    </row>
    <row r="259" spans="1:28" x14ac:dyDescent="0.25">
      <c r="A259" s="30" t="s">
        <v>445</v>
      </c>
      <c r="B259" s="30" t="s">
        <v>442</v>
      </c>
      <c r="C259" s="30" t="s">
        <v>77</v>
      </c>
      <c r="D259" s="30" t="s">
        <v>446</v>
      </c>
      <c r="E259" s="20" t="s">
        <v>79</v>
      </c>
      <c r="F259" s="20">
        <v>3</v>
      </c>
      <c r="G259" s="20">
        <v>5</v>
      </c>
      <c r="H259" s="20">
        <v>6</v>
      </c>
      <c r="I259" s="20">
        <v>381</v>
      </c>
      <c r="J259" s="20">
        <v>12</v>
      </c>
      <c r="K259" s="20">
        <v>1</v>
      </c>
      <c r="L259" s="20">
        <v>1</v>
      </c>
      <c r="M259" s="20">
        <v>9</v>
      </c>
      <c r="N259" s="20">
        <v>0</v>
      </c>
      <c r="O259" s="20">
        <v>6261</v>
      </c>
      <c r="P259" s="20">
        <v>2</v>
      </c>
      <c r="Q259" s="20">
        <v>1</v>
      </c>
      <c r="R259" s="20">
        <v>0</v>
      </c>
      <c r="S259" s="20" t="s">
        <v>447</v>
      </c>
      <c r="T259" s="30" t="s">
        <v>31</v>
      </c>
      <c r="U259" s="22">
        <v>10000000</v>
      </c>
      <c r="V259" s="22">
        <v>10000000</v>
      </c>
      <c r="W259" s="22">
        <v>0</v>
      </c>
      <c r="X259" s="31">
        <v>0</v>
      </c>
      <c r="Y259" s="31">
        <v>0</v>
      </c>
      <c r="Z259" s="22">
        <v>0</v>
      </c>
      <c r="AA259" s="31">
        <v>0</v>
      </c>
      <c r="AB259" s="32">
        <v>0</v>
      </c>
    </row>
    <row r="260" spans="1:28" x14ac:dyDescent="0.25">
      <c r="A260" s="30" t="s">
        <v>448</v>
      </c>
      <c r="B260" s="30" t="s">
        <v>442</v>
      </c>
      <c r="C260" s="30" t="s">
        <v>77</v>
      </c>
      <c r="D260" s="30" t="s">
        <v>446</v>
      </c>
      <c r="E260" s="20" t="s">
        <v>79</v>
      </c>
      <c r="F260" s="20">
        <v>3</v>
      </c>
      <c r="G260" s="20">
        <v>5</v>
      </c>
      <c r="H260" s="20">
        <v>6</v>
      </c>
      <c r="I260" s="20">
        <v>381</v>
      </c>
      <c r="J260" s="20">
        <v>12</v>
      </c>
      <c r="K260" s="20">
        <v>1</v>
      </c>
      <c r="L260" s="20">
        <v>1</v>
      </c>
      <c r="M260" s="20">
        <v>9</v>
      </c>
      <c r="N260" s="20">
        <v>0</v>
      </c>
      <c r="O260" s="20">
        <v>6261</v>
      </c>
      <c r="P260" s="20">
        <v>2</v>
      </c>
      <c r="Q260" s="20">
        <v>1</v>
      </c>
      <c r="R260" s="20">
        <v>0</v>
      </c>
      <c r="S260" s="20" t="s">
        <v>449</v>
      </c>
      <c r="T260" s="30" t="s">
        <v>31</v>
      </c>
      <c r="U260" s="22">
        <v>30000000</v>
      </c>
      <c r="V260" s="22">
        <v>30000000</v>
      </c>
      <c r="W260" s="22">
        <v>0</v>
      </c>
      <c r="X260" s="31">
        <v>0</v>
      </c>
      <c r="Y260" s="31">
        <v>0</v>
      </c>
      <c r="Z260" s="22">
        <v>0</v>
      </c>
      <c r="AA260" s="31">
        <v>0</v>
      </c>
      <c r="AB260" s="32">
        <v>0</v>
      </c>
    </row>
    <row r="261" spans="1:28" x14ac:dyDescent="0.25">
      <c r="A261" s="30" t="s">
        <v>450</v>
      </c>
      <c r="B261" s="30" t="s">
        <v>442</v>
      </c>
      <c r="C261" s="30" t="s">
        <v>77</v>
      </c>
      <c r="D261" s="30" t="s">
        <v>446</v>
      </c>
      <c r="E261" s="20" t="s">
        <v>79</v>
      </c>
      <c r="F261" s="20">
        <v>3</v>
      </c>
      <c r="G261" s="20">
        <v>5</v>
      </c>
      <c r="H261" s="20">
        <v>6</v>
      </c>
      <c r="I261" s="20">
        <v>381</v>
      </c>
      <c r="J261" s="20">
        <v>12</v>
      </c>
      <c r="K261" s="20">
        <v>1</v>
      </c>
      <c r="L261" s="20">
        <v>1</v>
      </c>
      <c r="M261" s="20">
        <v>9</v>
      </c>
      <c r="N261" s="20">
        <v>0</v>
      </c>
      <c r="O261" s="20">
        <v>6261</v>
      </c>
      <c r="P261" s="20">
        <v>2</v>
      </c>
      <c r="Q261" s="20">
        <v>1</v>
      </c>
      <c r="R261" s="20">
        <v>0</v>
      </c>
      <c r="S261" s="20" t="s">
        <v>451</v>
      </c>
      <c r="T261" s="30" t="s">
        <v>31</v>
      </c>
      <c r="U261" s="22">
        <v>40000000</v>
      </c>
      <c r="V261" s="22">
        <v>40000000</v>
      </c>
      <c r="W261" s="22">
        <v>0</v>
      </c>
      <c r="X261" s="31">
        <v>0</v>
      </c>
      <c r="Y261" s="31">
        <v>0</v>
      </c>
      <c r="Z261" s="22">
        <v>0</v>
      </c>
      <c r="AA261" s="31">
        <v>0</v>
      </c>
      <c r="AB261" s="32">
        <v>0</v>
      </c>
    </row>
    <row r="262" spans="1:28" x14ac:dyDescent="0.25">
      <c r="A262" s="30" t="s">
        <v>452</v>
      </c>
      <c r="B262" s="30" t="s">
        <v>442</v>
      </c>
      <c r="C262" s="30" t="s">
        <v>70</v>
      </c>
      <c r="D262" s="30" t="s">
        <v>88</v>
      </c>
      <c r="E262" s="20" t="s">
        <v>72</v>
      </c>
      <c r="F262" s="20">
        <v>3</v>
      </c>
      <c r="G262" s="20">
        <v>5</v>
      </c>
      <c r="H262" s="20">
        <v>6</v>
      </c>
      <c r="I262" s="20">
        <v>381</v>
      </c>
      <c r="J262" s="20">
        <v>14</v>
      </c>
      <c r="K262" s="20">
        <v>1</v>
      </c>
      <c r="L262" s="20">
        <v>2</v>
      </c>
      <c r="M262" s="20">
        <v>9</v>
      </c>
      <c r="N262" s="20">
        <v>0</v>
      </c>
      <c r="O262" s="20">
        <v>1131</v>
      </c>
      <c r="P262" s="20">
        <v>1</v>
      </c>
      <c r="Q262" s="20">
        <v>1</v>
      </c>
      <c r="R262" s="20">
        <v>0</v>
      </c>
      <c r="S262" s="20"/>
      <c r="T262" s="30" t="s">
        <v>27</v>
      </c>
      <c r="U262" s="22">
        <v>120445681</v>
      </c>
      <c r="V262" s="22">
        <v>120445681</v>
      </c>
      <c r="W262" s="22">
        <v>30850620.740000002</v>
      </c>
      <c r="X262" s="31">
        <v>30850620.739999998</v>
      </c>
      <c r="Y262" s="31">
        <v>120445681</v>
      </c>
      <c r="Z262" s="22">
        <v>8823338.6099999994</v>
      </c>
      <c r="AA262" s="31">
        <v>8823338.6099999994</v>
      </c>
      <c r="AB262" s="32">
        <v>0</v>
      </c>
    </row>
    <row r="263" spans="1:28" x14ac:dyDescent="0.25">
      <c r="A263" s="30" t="s">
        <v>453</v>
      </c>
      <c r="B263" s="30" t="s">
        <v>442</v>
      </c>
      <c r="C263" s="30" t="s">
        <v>70</v>
      </c>
      <c r="D263" s="30" t="s">
        <v>90</v>
      </c>
      <c r="E263" s="20" t="s">
        <v>72</v>
      </c>
      <c r="F263" s="20">
        <v>3</v>
      </c>
      <c r="G263" s="20">
        <v>5</v>
      </c>
      <c r="H263" s="20">
        <v>6</v>
      </c>
      <c r="I263" s="20">
        <v>381</v>
      </c>
      <c r="J263" s="20">
        <v>14</v>
      </c>
      <c r="K263" s="20">
        <v>1</v>
      </c>
      <c r="L263" s="20">
        <v>2</v>
      </c>
      <c r="M263" s="20">
        <v>9</v>
      </c>
      <c r="N263" s="20">
        <v>0</v>
      </c>
      <c r="O263" s="20">
        <v>1211</v>
      </c>
      <c r="P263" s="20">
        <v>1</v>
      </c>
      <c r="Q263" s="20">
        <v>1</v>
      </c>
      <c r="R263" s="20">
        <v>0</v>
      </c>
      <c r="S263" s="20"/>
      <c r="T263" s="30" t="s">
        <v>27</v>
      </c>
      <c r="U263" s="22">
        <v>380064</v>
      </c>
      <c r="V263" s="22">
        <v>380064</v>
      </c>
      <c r="W263" s="22">
        <v>380064</v>
      </c>
      <c r="X263" s="31">
        <v>380064</v>
      </c>
      <c r="Y263" s="31">
        <v>380064</v>
      </c>
      <c r="Z263" s="22">
        <v>313553</v>
      </c>
      <c r="AA263" s="31">
        <v>380064</v>
      </c>
      <c r="AB263" s="32">
        <v>0</v>
      </c>
    </row>
    <row r="264" spans="1:28" x14ac:dyDescent="0.25">
      <c r="A264" s="30" t="s">
        <v>454</v>
      </c>
      <c r="B264" s="30" t="s">
        <v>442</v>
      </c>
      <c r="C264" s="30" t="s">
        <v>70</v>
      </c>
      <c r="D264" s="30" t="s">
        <v>94</v>
      </c>
      <c r="E264" s="20" t="s">
        <v>72</v>
      </c>
      <c r="F264" s="20">
        <v>3</v>
      </c>
      <c r="G264" s="20">
        <v>5</v>
      </c>
      <c r="H264" s="20">
        <v>6</v>
      </c>
      <c r="I264" s="20">
        <v>381</v>
      </c>
      <c r="J264" s="20">
        <v>14</v>
      </c>
      <c r="K264" s="20">
        <v>1</v>
      </c>
      <c r="L264" s="20">
        <v>2</v>
      </c>
      <c r="M264" s="20">
        <v>9</v>
      </c>
      <c r="N264" s="20">
        <v>0</v>
      </c>
      <c r="O264" s="20">
        <v>1231</v>
      </c>
      <c r="P264" s="20">
        <v>1</v>
      </c>
      <c r="Q264" s="20">
        <v>1</v>
      </c>
      <c r="R264" s="20">
        <v>0</v>
      </c>
      <c r="S264" s="20"/>
      <c r="T264" s="30" t="s">
        <v>27</v>
      </c>
      <c r="U264" s="22">
        <v>567076</v>
      </c>
      <c r="V264" s="22">
        <v>567076</v>
      </c>
      <c r="W264" s="22">
        <v>41700</v>
      </c>
      <c r="X264" s="31">
        <v>41700</v>
      </c>
      <c r="Y264" s="31">
        <v>567076</v>
      </c>
      <c r="Z264" s="22">
        <v>0</v>
      </c>
      <c r="AA264" s="31">
        <v>0</v>
      </c>
      <c r="AB264" s="32">
        <v>0</v>
      </c>
    </row>
    <row r="265" spans="1:28" x14ac:dyDescent="0.25">
      <c r="A265" s="30" t="s">
        <v>455</v>
      </c>
      <c r="B265" s="30" t="s">
        <v>442</v>
      </c>
      <c r="C265" s="30" t="s">
        <v>70</v>
      </c>
      <c r="D265" s="30" t="s">
        <v>96</v>
      </c>
      <c r="E265" s="20" t="s">
        <v>72</v>
      </c>
      <c r="F265" s="20">
        <v>3</v>
      </c>
      <c r="G265" s="20">
        <v>5</v>
      </c>
      <c r="H265" s="20">
        <v>6</v>
      </c>
      <c r="I265" s="20">
        <v>381</v>
      </c>
      <c r="J265" s="20">
        <v>14</v>
      </c>
      <c r="K265" s="20">
        <v>1</v>
      </c>
      <c r="L265" s="20">
        <v>2</v>
      </c>
      <c r="M265" s="20">
        <v>9</v>
      </c>
      <c r="N265" s="20">
        <v>0</v>
      </c>
      <c r="O265" s="20">
        <v>1322</v>
      </c>
      <c r="P265" s="20">
        <v>1</v>
      </c>
      <c r="Q265" s="20">
        <v>1</v>
      </c>
      <c r="R265" s="20">
        <v>0</v>
      </c>
      <c r="S265" s="20"/>
      <c r="T265" s="30" t="s">
        <v>27</v>
      </c>
      <c r="U265" s="22">
        <v>928498</v>
      </c>
      <c r="V265" s="22">
        <v>928498</v>
      </c>
      <c r="W265" s="22">
        <v>158119.40000000002</v>
      </c>
      <c r="X265" s="31">
        <v>158119.4</v>
      </c>
      <c r="Y265" s="31">
        <v>928498</v>
      </c>
      <c r="Z265" s="22">
        <v>46180.05</v>
      </c>
      <c r="AA265" s="31">
        <v>46180.05</v>
      </c>
      <c r="AB265" s="32">
        <v>0</v>
      </c>
    </row>
    <row r="266" spans="1:28" x14ac:dyDescent="0.25">
      <c r="A266" s="30" t="s">
        <v>456</v>
      </c>
      <c r="B266" s="30" t="s">
        <v>442</v>
      </c>
      <c r="C266" s="30" t="s">
        <v>70</v>
      </c>
      <c r="D266" s="30" t="s">
        <v>98</v>
      </c>
      <c r="E266" s="20" t="s">
        <v>72</v>
      </c>
      <c r="F266" s="20">
        <v>3</v>
      </c>
      <c r="G266" s="20">
        <v>5</v>
      </c>
      <c r="H266" s="20">
        <v>6</v>
      </c>
      <c r="I266" s="20">
        <v>381</v>
      </c>
      <c r="J266" s="20">
        <v>14</v>
      </c>
      <c r="K266" s="20">
        <v>1</v>
      </c>
      <c r="L266" s="20">
        <v>2</v>
      </c>
      <c r="M266" s="20">
        <v>9</v>
      </c>
      <c r="N266" s="20">
        <v>0</v>
      </c>
      <c r="O266" s="20">
        <v>1323</v>
      </c>
      <c r="P266" s="20">
        <v>1</v>
      </c>
      <c r="Q266" s="20">
        <v>1</v>
      </c>
      <c r="R266" s="20">
        <v>0</v>
      </c>
      <c r="S266" s="20"/>
      <c r="T266" s="30" t="s">
        <v>27</v>
      </c>
      <c r="U266" s="22">
        <v>16222655</v>
      </c>
      <c r="V266" s="22">
        <v>16222655</v>
      </c>
      <c r="W266" s="22">
        <v>0</v>
      </c>
      <c r="X266" s="31">
        <v>0</v>
      </c>
      <c r="Y266" s="31">
        <v>16222655</v>
      </c>
      <c r="Z266" s="22">
        <v>0</v>
      </c>
      <c r="AA266" s="31">
        <v>0</v>
      </c>
      <c r="AB266" s="32">
        <v>0</v>
      </c>
    </row>
    <row r="267" spans="1:28" x14ac:dyDescent="0.25">
      <c r="A267" s="30" t="s">
        <v>457</v>
      </c>
      <c r="B267" s="30" t="s">
        <v>442</v>
      </c>
      <c r="C267" s="30" t="s">
        <v>70</v>
      </c>
      <c r="D267" s="30" t="s">
        <v>100</v>
      </c>
      <c r="E267" s="20" t="s">
        <v>72</v>
      </c>
      <c r="F267" s="20">
        <v>3</v>
      </c>
      <c r="G267" s="20">
        <v>5</v>
      </c>
      <c r="H267" s="20">
        <v>6</v>
      </c>
      <c r="I267" s="20">
        <v>381</v>
      </c>
      <c r="J267" s="20">
        <v>14</v>
      </c>
      <c r="K267" s="20">
        <v>1</v>
      </c>
      <c r="L267" s="20">
        <v>2</v>
      </c>
      <c r="M267" s="20">
        <v>9</v>
      </c>
      <c r="N267" s="20">
        <v>0</v>
      </c>
      <c r="O267" s="20">
        <v>1331</v>
      </c>
      <c r="P267" s="20">
        <v>1</v>
      </c>
      <c r="Q267" s="20">
        <v>1</v>
      </c>
      <c r="R267" s="20">
        <v>0</v>
      </c>
      <c r="S267" s="20"/>
      <c r="T267" s="30" t="s">
        <v>27</v>
      </c>
      <c r="U267" s="22">
        <v>17796331</v>
      </c>
      <c r="V267" s="22">
        <v>17796331</v>
      </c>
      <c r="W267" s="22">
        <v>3763123.4800000004</v>
      </c>
      <c r="X267" s="31">
        <v>3763123.48</v>
      </c>
      <c r="Y267" s="31">
        <v>17796331</v>
      </c>
      <c r="Z267" s="22">
        <v>1356142.74</v>
      </c>
      <c r="AA267" s="31">
        <v>1356142.74</v>
      </c>
      <c r="AB267" s="32">
        <v>0</v>
      </c>
    </row>
    <row r="268" spans="1:28" x14ac:dyDescent="0.25">
      <c r="A268" s="30" t="s">
        <v>458</v>
      </c>
      <c r="B268" s="30" t="s">
        <v>442</v>
      </c>
      <c r="C268" s="30" t="s">
        <v>70</v>
      </c>
      <c r="D268" s="30" t="s">
        <v>102</v>
      </c>
      <c r="E268" s="20" t="s">
        <v>72</v>
      </c>
      <c r="F268" s="20">
        <v>3</v>
      </c>
      <c r="G268" s="20">
        <v>5</v>
      </c>
      <c r="H268" s="20">
        <v>6</v>
      </c>
      <c r="I268" s="20">
        <v>381</v>
      </c>
      <c r="J268" s="20">
        <v>14</v>
      </c>
      <c r="K268" s="20">
        <v>1</v>
      </c>
      <c r="L268" s="20">
        <v>2</v>
      </c>
      <c r="M268" s="20">
        <v>9</v>
      </c>
      <c r="N268" s="20">
        <v>0</v>
      </c>
      <c r="O268" s="20">
        <v>1332</v>
      </c>
      <c r="P268" s="20">
        <v>1</v>
      </c>
      <c r="Q268" s="20">
        <v>1</v>
      </c>
      <c r="R268" s="20">
        <v>0</v>
      </c>
      <c r="S268" s="20"/>
      <c r="T268" s="30" t="s">
        <v>27</v>
      </c>
      <c r="U268" s="22">
        <v>2668733</v>
      </c>
      <c r="V268" s="22">
        <v>2668733</v>
      </c>
      <c r="W268" s="22">
        <v>538143.29</v>
      </c>
      <c r="X268" s="31">
        <v>538143.29</v>
      </c>
      <c r="Y268" s="31">
        <v>2668733</v>
      </c>
      <c r="Z268" s="22">
        <v>133519.76999999999</v>
      </c>
      <c r="AA268" s="31">
        <v>133519.76999999999</v>
      </c>
      <c r="AB268" s="32">
        <v>0</v>
      </c>
    </row>
    <row r="269" spans="1:28" x14ac:dyDescent="0.25">
      <c r="A269" s="30" t="s">
        <v>459</v>
      </c>
      <c r="B269" s="30" t="s">
        <v>442</v>
      </c>
      <c r="C269" s="30" t="s">
        <v>70</v>
      </c>
      <c r="D269" s="30" t="s">
        <v>104</v>
      </c>
      <c r="E269" s="20" t="s">
        <v>72</v>
      </c>
      <c r="F269" s="20">
        <v>3</v>
      </c>
      <c r="G269" s="20">
        <v>5</v>
      </c>
      <c r="H269" s="20">
        <v>6</v>
      </c>
      <c r="I269" s="20">
        <v>381</v>
      </c>
      <c r="J269" s="20">
        <v>14</v>
      </c>
      <c r="K269" s="20">
        <v>1</v>
      </c>
      <c r="L269" s="20">
        <v>2</v>
      </c>
      <c r="M269" s="20">
        <v>9</v>
      </c>
      <c r="N269" s="20">
        <v>0</v>
      </c>
      <c r="O269" s="20">
        <v>1443</v>
      </c>
      <c r="P269" s="20">
        <v>1</v>
      </c>
      <c r="Q269" s="20">
        <v>1</v>
      </c>
      <c r="R269" s="20">
        <v>0</v>
      </c>
      <c r="S269" s="20"/>
      <c r="T269" s="30" t="s">
        <v>27</v>
      </c>
      <c r="U269" s="22">
        <v>525602</v>
      </c>
      <c r="V269" s="22">
        <v>525602</v>
      </c>
      <c r="W269" s="22">
        <v>0</v>
      </c>
      <c r="X269" s="31">
        <v>0</v>
      </c>
      <c r="Y269" s="31">
        <v>525602</v>
      </c>
      <c r="Z269" s="22">
        <v>0</v>
      </c>
      <c r="AA269" s="31">
        <v>0</v>
      </c>
      <c r="AB269" s="32">
        <v>0</v>
      </c>
    </row>
    <row r="270" spans="1:28" x14ac:dyDescent="0.25">
      <c r="A270" s="30" t="s">
        <v>460</v>
      </c>
      <c r="B270" s="30" t="s">
        <v>442</v>
      </c>
      <c r="C270" s="30" t="s">
        <v>70</v>
      </c>
      <c r="D270" s="30" t="s">
        <v>106</v>
      </c>
      <c r="E270" s="20" t="s">
        <v>72</v>
      </c>
      <c r="F270" s="20">
        <v>3</v>
      </c>
      <c r="G270" s="20">
        <v>5</v>
      </c>
      <c r="H270" s="20">
        <v>6</v>
      </c>
      <c r="I270" s="20">
        <v>381</v>
      </c>
      <c r="J270" s="20">
        <v>14</v>
      </c>
      <c r="K270" s="20">
        <v>1</v>
      </c>
      <c r="L270" s="20">
        <v>2</v>
      </c>
      <c r="M270" s="20">
        <v>9</v>
      </c>
      <c r="N270" s="20">
        <v>0</v>
      </c>
      <c r="O270" s="20">
        <v>1521</v>
      </c>
      <c r="P270" s="20">
        <v>1</v>
      </c>
      <c r="Q270" s="20">
        <v>1</v>
      </c>
      <c r="R270" s="20">
        <v>0</v>
      </c>
      <c r="S270" s="20"/>
      <c r="T270" s="30" t="s">
        <v>27</v>
      </c>
      <c r="U270" s="22">
        <v>1111980</v>
      </c>
      <c r="V270" s="22">
        <v>1111980</v>
      </c>
      <c r="W270" s="22">
        <v>0</v>
      </c>
      <c r="X270" s="31">
        <v>0</v>
      </c>
      <c r="Y270" s="31">
        <v>1111980</v>
      </c>
      <c r="Z270" s="22">
        <v>0</v>
      </c>
      <c r="AA270" s="31">
        <v>0</v>
      </c>
      <c r="AB270" s="32">
        <v>0</v>
      </c>
    </row>
    <row r="271" spans="1:28" x14ac:dyDescent="0.25">
      <c r="A271" s="30" t="s">
        <v>461</v>
      </c>
      <c r="B271" s="30" t="s">
        <v>442</v>
      </c>
      <c r="C271" s="30" t="s">
        <v>70</v>
      </c>
      <c r="D271" s="30" t="s">
        <v>108</v>
      </c>
      <c r="E271" s="20" t="s">
        <v>72</v>
      </c>
      <c r="F271" s="20">
        <v>3</v>
      </c>
      <c r="G271" s="20">
        <v>5</v>
      </c>
      <c r="H271" s="20">
        <v>6</v>
      </c>
      <c r="I271" s="20">
        <v>381</v>
      </c>
      <c r="J271" s="20">
        <v>14</v>
      </c>
      <c r="K271" s="20">
        <v>1</v>
      </c>
      <c r="L271" s="20">
        <v>2</v>
      </c>
      <c r="M271" s="20">
        <v>9</v>
      </c>
      <c r="N271" s="20">
        <v>0</v>
      </c>
      <c r="O271" s="20">
        <v>1542</v>
      </c>
      <c r="P271" s="20">
        <v>1</v>
      </c>
      <c r="Q271" s="20">
        <v>1</v>
      </c>
      <c r="R271" s="20">
        <v>0</v>
      </c>
      <c r="S271" s="20"/>
      <c r="T271" s="30" t="s">
        <v>27</v>
      </c>
      <c r="U271" s="22">
        <v>107237</v>
      </c>
      <c r="V271" s="22">
        <v>107237</v>
      </c>
      <c r="W271" s="22">
        <v>67688</v>
      </c>
      <c r="X271" s="31">
        <v>67688</v>
      </c>
      <c r="Y271" s="31">
        <v>107237</v>
      </c>
      <c r="Z271" s="22">
        <v>56964</v>
      </c>
      <c r="AA271" s="31">
        <v>67688</v>
      </c>
      <c r="AB271" s="32">
        <v>0</v>
      </c>
    </row>
    <row r="272" spans="1:28" x14ac:dyDescent="0.25">
      <c r="A272" s="30" t="s">
        <v>462</v>
      </c>
      <c r="B272" s="30" t="s">
        <v>442</v>
      </c>
      <c r="C272" s="30" t="s">
        <v>70</v>
      </c>
      <c r="D272" s="30" t="s">
        <v>110</v>
      </c>
      <c r="E272" s="20" t="s">
        <v>72</v>
      </c>
      <c r="F272" s="20">
        <v>3</v>
      </c>
      <c r="G272" s="20">
        <v>5</v>
      </c>
      <c r="H272" s="20">
        <v>6</v>
      </c>
      <c r="I272" s="20">
        <v>381</v>
      </c>
      <c r="J272" s="20">
        <v>14</v>
      </c>
      <c r="K272" s="20">
        <v>1</v>
      </c>
      <c r="L272" s="20">
        <v>2</v>
      </c>
      <c r="M272" s="20">
        <v>9</v>
      </c>
      <c r="N272" s="20">
        <v>0</v>
      </c>
      <c r="O272" s="20">
        <v>1544</v>
      </c>
      <c r="P272" s="20">
        <v>1</v>
      </c>
      <c r="Q272" s="20">
        <v>1</v>
      </c>
      <c r="R272" s="20">
        <v>0</v>
      </c>
      <c r="S272" s="20"/>
      <c r="T272" s="30" t="s">
        <v>27</v>
      </c>
      <c r="U272" s="22">
        <v>16946</v>
      </c>
      <c r="V272" s="22">
        <v>16946</v>
      </c>
      <c r="W272" s="22">
        <v>0</v>
      </c>
      <c r="X272" s="31">
        <v>0</v>
      </c>
      <c r="Y272" s="31">
        <v>16946</v>
      </c>
      <c r="Z272" s="22">
        <v>0</v>
      </c>
      <c r="AA272" s="31">
        <v>0</v>
      </c>
      <c r="AB272" s="32">
        <v>0</v>
      </c>
    </row>
    <row r="273" spans="1:28" x14ac:dyDescent="0.25">
      <c r="A273" s="30" t="s">
        <v>463</v>
      </c>
      <c r="B273" s="30" t="s">
        <v>442</v>
      </c>
      <c r="C273" s="30" t="s">
        <v>70</v>
      </c>
      <c r="D273" s="30" t="s">
        <v>112</v>
      </c>
      <c r="E273" s="20" t="s">
        <v>72</v>
      </c>
      <c r="F273" s="20">
        <v>3</v>
      </c>
      <c r="G273" s="20">
        <v>5</v>
      </c>
      <c r="H273" s="20">
        <v>6</v>
      </c>
      <c r="I273" s="20">
        <v>381</v>
      </c>
      <c r="J273" s="20">
        <v>14</v>
      </c>
      <c r="K273" s="20">
        <v>1</v>
      </c>
      <c r="L273" s="20">
        <v>2</v>
      </c>
      <c r="M273" s="20">
        <v>9</v>
      </c>
      <c r="N273" s="20">
        <v>0</v>
      </c>
      <c r="O273" s="20">
        <v>1548</v>
      </c>
      <c r="P273" s="20">
        <v>1</v>
      </c>
      <c r="Q273" s="20">
        <v>1</v>
      </c>
      <c r="R273" s="20">
        <v>0</v>
      </c>
      <c r="S273" s="20"/>
      <c r="T273" s="30" t="s">
        <v>27</v>
      </c>
      <c r="U273" s="22">
        <v>4636321</v>
      </c>
      <c r="V273" s="22">
        <v>4636321</v>
      </c>
      <c r="W273" s="22">
        <v>0</v>
      </c>
      <c r="X273" s="31">
        <v>0</v>
      </c>
      <c r="Y273" s="31">
        <v>4636321</v>
      </c>
      <c r="Z273" s="22">
        <v>0</v>
      </c>
      <c r="AA273" s="31">
        <v>0</v>
      </c>
      <c r="AB273" s="32">
        <v>0</v>
      </c>
    </row>
    <row r="274" spans="1:28" x14ac:dyDescent="0.25">
      <c r="A274" s="30" t="s">
        <v>464</v>
      </c>
      <c r="B274" s="30" t="s">
        <v>442</v>
      </c>
      <c r="C274" s="30" t="s">
        <v>70</v>
      </c>
      <c r="D274" s="30" t="s">
        <v>114</v>
      </c>
      <c r="E274" s="20" t="s">
        <v>72</v>
      </c>
      <c r="F274" s="20">
        <v>3</v>
      </c>
      <c r="G274" s="20">
        <v>5</v>
      </c>
      <c r="H274" s="20">
        <v>6</v>
      </c>
      <c r="I274" s="20">
        <v>381</v>
      </c>
      <c r="J274" s="20">
        <v>14</v>
      </c>
      <c r="K274" s="20">
        <v>1</v>
      </c>
      <c r="L274" s="20">
        <v>2</v>
      </c>
      <c r="M274" s="20">
        <v>9</v>
      </c>
      <c r="N274" s="20">
        <v>0</v>
      </c>
      <c r="O274" s="20">
        <v>1549</v>
      </c>
      <c r="P274" s="20">
        <v>1</v>
      </c>
      <c r="Q274" s="20">
        <v>1</v>
      </c>
      <c r="R274" s="20">
        <v>0</v>
      </c>
      <c r="S274" s="20"/>
      <c r="T274" s="30" t="s">
        <v>27</v>
      </c>
      <c r="U274" s="22">
        <v>684964</v>
      </c>
      <c r="V274" s="22">
        <v>684964</v>
      </c>
      <c r="W274" s="22">
        <v>0</v>
      </c>
      <c r="X274" s="31">
        <v>0</v>
      </c>
      <c r="Y274" s="31">
        <v>684964</v>
      </c>
      <c r="Z274" s="22">
        <v>0</v>
      </c>
      <c r="AA274" s="31">
        <v>0</v>
      </c>
      <c r="AB274" s="32">
        <v>0</v>
      </c>
    </row>
    <row r="275" spans="1:28" x14ac:dyDescent="0.25">
      <c r="A275" s="30" t="s">
        <v>465</v>
      </c>
      <c r="B275" s="30" t="s">
        <v>442</v>
      </c>
      <c r="C275" s="30" t="s">
        <v>70</v>
      </c>
      <c r="D275" s="30" t="s">
        <v>116</v>
      </c>
      <c r="E275" s="20" t="s">
        <v>72</v>
      </c>
      <c r="F275" s="20">
        <v>3</v>
      </c>
      <c r="G275" s="20">
        <v>5</v>
      </c>
      <c r="H275" s="20">
        <v>6</v>
      </c>
      <c r="I275" s="20">
        <v>381</v>
      </c>
      <c r="J275" s="20">
        <v>14</v>
      </c>
      <c r="K275" s="20">
        <v>1</v>
      </c>
      <c r="L275" s="20">
        <v>2</v>
      </c>
      <c r="M275" s="20">
        <v>9</v>
      </c>
      <c r="N275" s="20">
        <v>0</v>
      </c>
      <c r="O275" s="20">
        <v>1551</v>
      </c>
      <c r="P275" s="20">
        <v>1</v>
      </c>
      <c r="Q275" s="20">
        <v>1</v>
      </c>
      <c r="R275" s="20">
        <v>0</v>
      </c>
      <c r="S275" s="20"/>
      <c r="T275" s="30" t="s">
        <v>27</v>
      </c>
      <c r="U275" s="22">
        <v>317753</v>
      </c>
      <c r="V275" s="22">
        <v>317753</v>
      </c>
      <c r="W275" s="22">
        <v>3969</v>
      </c>
      <c r="X275" s="31">
        <v>3969</v>
      </c>
      <c r="Y275" s="31">
        <v>317753</v>
      </c>
      <c r="Z275" s="22">
        <v>0</v>
      </c>
      <c r="AA275" s="31">
        <v>0</v>
      </c>
      <c r="AB275" s="32">
        <v>0</v>
      </c>
    </row>
    <row r="276" spans="1:28" x14ac:dyDescent="0.25">
      <c r="A276" s="30" t="s">
        <v>466</v>
      </c>
      <c r="B276" s="30" t="s">
        <v>442</v>
      </c>
      <c r="C276" s="30" t="s">
        <v>70</v>
      </c>
      <c r="D276" s="30" t="s">
        <v>118</v>
      </c>
      <c r="E276" s="20" t="s">
        <v>72</v>
      </c>
      <c r="F276" s="20">
        <v>3</v>
      </c>
      <c r="G276" s="20">
        <v>5</v>
      </c>
      <c r="H276" s="20">
        <v>6</v>
      </c>
      <c r="I276" s="20">
        <v>381</v>
      </c>
      <c r="J276" s="20">
        <v>14</v>
      </c>
      <c r="K276" s="20">
        <v>1</v>
      </c>
      <c r="L276" s="20">
        <v>2</v>
      </c>
      <c r="M276" s="20">
        <v>9</v>
      </c>
      <c r="N276" s="20">
        <v>0</v>
      </c>
      <c r="O276" s="20">
        <v>1593</v>
      </c>
      <c r="P276" s="20">
        <v>1</v>
      </c>
      <c r="Q276" s="20">
        <v>1</v>
      </c>
      <c r="R276" s="20">
        <v>0</v>
      </c>
      <c r="S276" s="20"/>
      <c r="T276" s="30" t="s">
        <v>27</v>
      </c>
      <c r="U276" s="22">
        <v>361692</v>
      </c>
      <c r="V276" s="22">
        <v>361692</v>
      </c>
      <c r="W276" s="22">
        <v>0</v>
      </c>
      <c r="X276" s="31">
        <v>0</v>
      </c>
      <c r="Y276" s="31">
        <v>361692</v>
      </c>
      <c r="Z276" s="22">
        <v>0</v>
      </c>
      <c r="AA276" s="31">
        <v>0</v>
      </c>
      <c r="AB276" s="32">
        <v>0</v>
      </c>
    </row>
    <row r="277" spans="1:28" x14ac:dyDescent="0.25">
      <c r="A277" s="30" t="s">
        <v>467</v>
      </c>
      <c r="B277" s="30" t="s">
        <v>442</v>
      </c>
      <c r="C277" s="30" t="s">
        <v>70</v>
      </c>
      <c r="D277" s="30" t="s">
        <v>120</v>
      </c>
      <c r="E277" s="20" t="s">
        <v>72</v>
      </c>
      <c r="F277" s="20">
        <v>3</v>
      </c>
      <c r="G277" s="20">
        <v>5</v>
      </c>
      <c r="H277" s="20">
        <v>6</v>
      </c>
      <c r="I277" s="20">
        <v>381</v>
      </c>
      <c r="J277" s="20">
        <v>14</v>
      </c>
      <c r="K277" s="20">
        <v>1</v>
      </c>
      <c r="L277" s="20">
        <v>2</v>
      </c>
      <c r="M277" s="20">
        <v>9</v>
      </c>
      <c r="N277" s="20">
        <v>0</v>
      </c>
      <c r="O277" s="20">
        <v>1611</v>
      </c>
      <c r="P277" s="20">
        <v>1</v>
      </c>
      <c r="Q277" s="20">
        <v>1</v>
      </c>
      <c r="R277" s="20">
        <v>0</v>
      </c>
      <c r="S277" s="20"/>
      <c r="T277" s="30" t="s">
        <v>27</v>
      </c>
      <c r="U277" s="22">
        <v>2926981</v>
      </c>
      <c r="V277" s="22">
        <v>2926981</v>
      </c>
      <c r="W277" s="22">
        <v>0</v>
      </c>
      <c r="X277" s="31">
        <v>0</v>
      </c>
      <c r="Y277" s="31">
        <v>2926981</v>
      </c>
      <c r="Z277" s="22">
        <v>0</v>
      </c>
      <c r="AA277" s="31">
        <v>0</v>
      </c>
      <c r="AB277" s="32">
        <v>0</v>
      </c>
    </row>
    <row r="278" spans="1:28" x14ac:dyDescent="0.25">
      <c r="A278" s="30" t="s">
        <v>468</v>
      </c>
      <c r="B278" s="30" t="s">
        <v>442</v>
      </c>
      <c r="C278" s="30" t="s">
        <v>70</v>
      </c>
      <c r="D278" s="30" t="s">
        <v>122</v>
      </c>
      <c r="E278" s="20" t="s">
        <v>72</v>
      </c>
      <c r="F278" s="20">
        <v>3</v>
      </c>
      <c r="G278" s="20">
        <v>5</v>
      </c>
      <c r="H278" s="20">
        <v>6</v>
      </c>
      <c r="I278" s="20">
        <v>381</v>
      </c>
      <c r="J278" s="20">
        <v>14</v>
      </c>
      <c r="K278" s="20">
        <v>1</v>
      </c>
      <c r="L278" s="20">
        <v>2</v>
      </c>
      <c r="M278" s="20">
        <v>9</v>
      </c>
      <c r="N278" s="20">
        <v>0</v>
      </c>
      <c r="O278" s="20">
        <v>2111</v>
      </c>
      <c r="P278" s="20">
        <v>1</v>
      </c>
      <c r="Q278" s="20">
        <v>1</v>
      </c>
      <c r="R278" s="20">
        <v>0</v>
      </c>
      <c r="S278" s="20"/>
      <c r="T278" s="30" t="s">
        <v>29</v>
      </c>
      <c r="U278" s="22">
        <v>119089</v>
      </c>
      <c r="V278" s="22">
        <v>119089</v>
      </c>
      <c r="W278" s="22">
        <v>0</v>
      </c>
      <c r="X278" s="31">
        <v>0</v>
      </c>
      <c r="Y278" s="31">
        <v>0</v>
      </c>
      <c r="Z278" s="22">
        <v>0</v>
      </c>
      <c r="AA278" s="31">
        <v>0</v>
      </c>
      <c r="AB278" s="32">
        <v>0</v>
      </c>
    </row>
    <row r="279" spans="1:28" x14ac:dyDescent="0.25">
      <c r="A279" s="30" t="s">
        <v>469</v>
      </c>
      <c r="B279" s="30" t="s">
        <v>442</v>
      </c>
      <c r="C279" s="30" t="s">
        <v>70</v>
      </c>
      <c r="D279" s="30" t="s">
        <v>142</v>
      </c>
      <c r="E279" s="20" t="s">
        <v>72</v>
      </c>
      <c r="F279" s="20">
        <v>3</v>
      </c>
      <c r="G279" s="20">
        <v>5</v>
      </c>
      <c r="H279" s="20">
        <v>6</v>
      </c>
      <c r="I279" s="20">
        <v>381</v>
      </c>
      <c r="J279" s="20">
        <v>14</v>
      </c>
      <c r="K279" s="20">
        <v>1</v>
      </c>
      <c r="L279" s="20">
        <v>2</v>
      </c>
      <c r="M279" s="20">
        <v>9</v>
      </c>
      <c r="N279" s="20">
        <v>0</v>
      </c>
      <c r="O279" s="20">
        <v>2471</v>
      </c>
      <c r="P279" s="20">
        <v>1</v>
      </c>
      <c r="Q279" s="20">
        <v>1</v>
      </c>
      <c r="R279" s="20">
        <v>0</v>
      </c>
      <c r="S279" s="20"/>
      <c r="T279" s="30" t="s">
        <v>29</v>
      </c>
      <c r="U279" s="22">
        <v>87293</v>
      </c>
      <c r="V279" s="22">
        <v>87293</v>
      </c>
      <c r="W279" s="22">
        <v>0</v>
      </c>
      <c r="X279" s="31">
        <v>0</v>
      </c>
      <c r="Y279" s="31">
        <v>0</v>
      </c>
      <c r="Z279" s="22">
        <v>0</v>
      </c>
      <c r="AA279" s="31">
        <v>0</v>
      </c>
      <c r="AB279" s="32">
        <v>0</v>
      </c>
    </row>
    <row r="280" spans="1:28" x14ac:dyDescent="0.25">
      <c r="A280" s="30" t="s">
        <v>470</v>
      </c>
      <c r="B280" s="30" t="s">
        <v>442</v>
      </c>
      <c r="C280" s="30" t="s">
        <v>70</v>
      </c>
      <c r="D280" s="30" t="s">
        <v>186</v>
      </c>
      <c r="E280" s="20" t="s">
        <v>72</v>
      </c>
      <c r="F280" s="20">
        <v>3</v>
      </c>
      <c r="G280" s="20">
        <v>5</v>
      </c>
      <c r="H280" s="20">
        <v>6</v>
      </c>
      <c r="I280" s="20">
        <v>381</v>
      </c>
      <c r="J280" s="20">
        <v>14</v>
      </c>
      <c r="K280" s="20">
        <v>1</v>
      </c>
      <c r="L280" s="20">
        <v>2</v>
      </c>
      <c r="M280" s="20">
        <v>9</v>
      </c>
      <c r="N280" s="20">
        <v>0</v>
      </c>
      <c r="O280" s="20">
        <v>3361</v>
      </c>
      <c r="P280" s="20">
        <v>1</v>
      </c>
      <c r="Q280" s="20">
        <v>1</v>
      </c>
      <c r="R280" s="20">
        <v>0</v>
      </c>
      <c r="S280" s="20"/>
      <c r="T280" s="30" t="s">
        <v>32</v>
      </c>
      <c r="U280" s="22">
        <v>1292142</v>
      </c>
      <c r="V280" s="22">
        <v>1292142</v>
      </c>
      <c r="W280" s="22">
        <v>0</v>
      </c>
      <c r="X280" s="31">
        <v>0</v>
      </c>
      <c r="Y280" s="31">
        <v>0</v>
      </c>
      <c r="Z280" s="22">
        <v>0</v>
      </c>
      <c r="AA280" s="31">
        <v>0</v>
      </c>
      <c r="AB280" s="32">
        <v>0</v>
      </c>
    </row>
    <row r="281" spans="1:28" x14ac:dyDescent="0.25">
      <c r="A281" s="30" t="s">
        <v>471</v>
      </c>
      <c r="B281" s="30" t="s">
        <v>442</v>
      </c>
      <c r="C281" s="30" t="s">
        <v>70</v>
      </c>
      <c r="D281" s="30" t="s">
        <v>188</v>
      </c>
      <c r="E281" s="20" t="s">
        <v>72</v>
      </c>
      <c r="F281" s="20">
        <v>3</v>
      </c>
      <c r="G281" s="20">
        <v>5</v>
      </c>
      <c r="H281" s="20">
        <v>6</v>
      </c>
      <c r="I281" s="20">
        <v>381</v>
      </c>
      <c r="J281" s="20">
        <v>14</v>
      </c>
      <c r="K281" s="20">
        <v>1</v>
      </c>
      <c r="L281" s="20">
        <v>2</v>
      </c>
      <c r="M281" s="20">
        <v>9</v>
      </c>
      <c r="N281" s="20">
        <v>0</v>
      </c>
      <c r="O281" s="20">
        <v>3362</v>
      </c>
      <c r="P281" s="20">
        <v>1</v>
      </c>
      <c r="Q281" s="20">
        <v>1</v>
      </c>
      <c r="R281" s="20">
        <v>0</v>
      </c>
      <c r="S281" s="20"/>
      <c r="T281" s="30" t="s">
        <v>32</v>
      </c>
      <c r="U281" s="22">
        <v>1394971</v>
      </c>
      <c r="V281" s="22">
        <v>1394971</v>
      </c>
      <c r="W281" s="22">
        <v>0</v>
      </c>
      <c r="X281" s="31">
        <v>0</v>
      </c>
      <c r="Y281" s="31">
        <v>0</v>
      </c>
      <c r="Z281" s="22">
        <v>0</v>
      </c>
      <c r="AA281" s="31">
        <v>0</v>
      </c>
      <c r="AB281" s="32">
        <v>0</v>
      </c>
    </row>
    <row r="282" spans="1:28" x14ac:dyDescent="0.25">
      <c r="A282" s="30" t="s">
        <v>472</v>
      </c>
      <c r="B282" s="30" t="s">
        <v>442</v>
      </c>
      <c r="C282" s="30" t="s">
        <v>70</v>
      </c>
      <c r="D282" s="30" t="s">
        <v>225</v>
      </c>
      <c r="E282" s="20" t="s">
        <v>72</v>
      </c>
      <c r="F282" s="20">
        <v>3</v>
      </c>
      <c r="G282" s="20">
        <v>5</v>
      </c>
      <c r="H282" s="20">
        <v>6</v>
      </c>
      <c r="I282" s="20">
        <v>381</v>
      </c>
      <c r="J282" s="20">
        <v>14</v>
      </c>
      <c r="K282" s="20">
        <v>1</v>
      </c>
      <c r="L282" s="20">
        <v>2</v>
      </c>
      <c r="M282" s="20">
        <v>9</v>
      </c>
      <c r="N282" s="20">
        <v>0</v>
      </c>
      <c r="O282" s="20">
        <v>3981</v>
      </c>
      <c r="P282" s="20">
        <v>1</v>
      </c>
      <c r="Q282" s="20">
        <v>1</v>
      </c>
      <c r="R282" s="20">
        <v>0</v>
      </c>
      <c r="S282" s="20"/>
      <c r="T282" s="30" t="s">
        <v>32</v>
      </c>
      <c r="U282" s="22">
        <v>9592942</v>
      </c>
      <c r="V282" s="22">
        <v>9592942</v>
      </c>
      <c r="W282" s="22">
        <v>2230501.9000000004</v>
      </c>
      <c r="X282" s="31">
        <v>2230501.9</v>
      </c>
      <c r="Y282" s="31">
        <v>9592942</v>
      </c>
      <c r="Z282" s="22">
        <v>606273.30000000005</v>
      </c>
      <c r="AA282" s="31">
        <v>606273.30000000005</v>
      </c>
      <c r="AB282" s="32">
        <v>0</v>
      </c>
    </row>
    <row r="283" spans="1:28" x14ac:dyDescent="0.25">
      <c r="A283" s="30" t="s">
        <v>473</v>
      </c>
      <c r="B283" s="30" t="s">
        <v>442</v>
      </c>
      <c r="C283" s="30" t="s">
        <v>70</v>
      </c>
      <c r="D283" s="30" t="s">
        <v>227</v>
      </c>
      <c r="E283" s="20" t="s">
        <v>72</v>
      </c>
      <c r="F283" s="20">
        <v>3</v>
      </c>
      <c r="G283" s="20">
        <v>5</v>
      </c>
      <c r="H283" s="20">
        <v>6</v>
      </c>
      <c r="I283" s="20">
        <v>381</v>
      </c>
      <c r="J283" s="20">
        <v>14</v>
      </c>
      <c r="K283" s="20">
        <v>1</v>
      </c>
      <c r="L283" s="20">
        <v>2</v>
      </c>
      <c r="M283" s="20">
        <v>9</v>
      </c>
      <c r="N283" s="20">
        <v>0</v>
      </c>
      <c r="O283" s="20">
        <v>3982</v>
      </c>
      <c r="P283" s="20">
        <v>1</v>
      </c>
      <c r="Q283" s="20">
        <v>1</v>
      </c>
      <c r="R283" s="20">
        <v>0</v>
      </c>
      <c r="S283" s="20"/>
      <c r="T283" s="30" t="s">
        <v>32</v>
      </c>
      <c r="U283" s="22">
        <v>5873799</v>
      </c>
      <c r="V283" s="22">
        <v>5873799</v>
      </c>
      <c r="W283" s="22">
        <v>674647.14</v>
      </c>
      <c r="X283" s="31">
        <v>674647.14</v>
      </c>
      <c r="Y283" s="31">
        <v>5873799</v>
      </c>
      <c r="Z283" s="22">
        <v>194901.5</v>
      </c>
      <c r="AA283" s="31">
        <v>194901.5</v>
      </c>
      <c r="AB283" s="32">
        <v>0</v>
      </c>
    </row>
    <row r="284" spans="1:28" x14ac:dyDescent="0.25">
      <c r="A284" s="30" t="s">
        <v>474</v>
      </c>
      <c r="B284" s="30" t="s">
        <v>442</v>
      </c>
      <c r="C284" s="30" t="s">
        <v>70</v>
      </c>
      <c r="D284" s="30" t="s">
        <v>444</v>
      </c>
      <c r="E284" s="20" t="s">
        <v>72</v>
      </c>
      <c r="F284" s="20">
        <v>3</v>
      </c>
      <c r="G284" s="20">
        <v>5</v>
      </c>
      <c r="H284" s="20">
        <v>6</v>
      </c>
      <c r="I284" s="20">
        <v>381</v>
      </c>
      <c r="J284" s="20">
        <v>14</v>
      </c>
      <c r="K284" s="20">
        <v>1</v>
      </c>
      <c r="L284" s="20">
        <v>2</v>
      </c>
      <c r="M284" s="20">
        <v>9</v>
      </c>
      <c r="N284" s="20">
        <v>0</v>
      </c>
      <c r="O284" s="20">
        <v>3993</v>
      </c>
      <c r="P284" s="20">
        <v>1</v>
      </c>
      <c r="Q284" s="20">
        <v>1</v>
      </c>
      <c r="R284" s="20">
        <v>0</v>
      </c>
      <c r="S284" s="20"/>
      <c r="T284" s="30" t="s">
        <v>32</v>
      </c>
      <c r="U284" s="22">
        <v>0</v>
      </c>
      <c r="V284" s="22">
        <v>46721837</v>
      </c>
      <c r="W284" s="22">
        <v>46721837</v>
      </c>
      <c r="X284" s="31">
        <v>0</v>
      </c>
      <c r="Y284" s="31">
        <v>0</v>
      </c>
      <c r="Z284" s="22">
        <v>46721837</v>
      </c>
      <c r="AA284" s="31">
        <v>0</v>
      </c>
      <c r="AB284" s="32">
        <v>46721837</v>
      </c>
    </row>
    <row r="285" spans="1:28" x14ac:dyDescent="0.25">
      <c r="A285" s="30" t="s">
        <v>475</v>
      </c>
      <c r="B285" s="30" t="s">
        <v>442</v>
      </c>
      <c r="C285" s="30" t="s">
        <v>476</v>
      </c>
      <c r="D285" s="30" t="s">
        <v>184</v>
      </c>
      <c r="E285" s="20" t="s">
        <v>72</v>
      </c>
      <c r="F285" s="20">
        <v>3</v>
      </c>
      <c r="G285" s="20">
        <v>5</v>
      </c>
      <c r="H285" s="20">
        <v>6</v>
      </c>
      <c r="I285" s="20">
        <v>381</v>
      </c>
      <c r="J285" s="20">
        <v>14</v>
      </c>
      <c r="K285" s="20">
        <v>1</v>
      </c>
      <c r="L285" s="20">
        <v>4</v>
      </c>
      <c r="M285" s="20">
        <v>9</v>
      </c>
      <c r="N285" s="20">
        <v>0</v>
      </c>
      <c r="O285" s="20">
        <v>3331</v>
      </c>
      <c r="P285" s="20">
        <v>1</v>
      </c>
      <c r="Q285" s="20">
        <v>1</v>
      </c>
      <c r="R285" s="20">
        <v>0</v>
      </c>
      <c r="S285" s="20"/>
      <c r="T285" s="30" t="s">
        <v>32</v>
      </c>
      <c r="U285" s="22">
        <v>0</v>
      </c>
      <c r="V285" s="22">
        <v>16000000</v>
      </c>
      <c r="W285" s="22">
        <v>0</v>
      </c>
      <c r="X285" s="31">
        <v>0</v>
      </c>
      <c r="Y285" s="31">
        <v>0</v>
      </c>
      <c r="Z285" s="22">
        <v>0</v>
      </c>
      <c r="AA285" s="31">
        <v>0</v>
      </c>
      <c r="AB285" s="32">
        <v>0</v>
      </c>
    </row>
    <row r="286" spans="1:28" x14ac:dyDescent="0.25">
      <c r="A286" s="30" t="s">
        <v>477</v>
      </c>
      <c r="B286" s="30" t="s">
        <v>442</v>
      </c>
      <c r="C286" s="30" t="s">
        <v>229</v>
      </c>
      <c r="D286" s="30" t="s">
        <v>232</v>
      </c>
      <c r="E286" s="20" t="s">
        <v>79</v>
      </c>
      <c r="F286" s="20">
        <v>3</v>
      </c>
      <c r="G286" s="20">
        <v>5</v>
      </c>
      <c r="H286" s="20">
        <v>6</v>
      </c>
      <c r="I286" s="20">
        <v>381</v>
      </c>
      <c r="J286" s="20">
        <v>15</v>
      </c>
      <c r="K286" s="20" t="s">
        <v>230</v>
      </c>
      <c r="L286" s="20">
        <v>1</v>
      </c>
      <c r="M286" s="20">
        <v>9</v>
      </c>
      <c r="N286" s="20">
        <v>0</v>
      </c>
      <c r="O286" s="20">
        <v>1311</v>
      </c>
      <c r="P286" s="20">
        <v>1</v>
      </c>
      <c r="Q286" s="20">
        <v>1</v>
      </c>
      <c r="R286" s="20">
        <v>0</v>
      </c>
      <c r="S286" s="20"/>
      <c r="T286" s="30" t="s">
        <v>27</v>
      </c>
      <c r="U286" s="22">
        <v>894049</v>
      </c>
      <c r="V286" s="22">
        <v>894049</v>
      </c>
      <c r="W286" s="22">
        <v>214572</v>
      </c>
      <c r="X286" s="31">
        <v>214572</v>
      </c>
      <c r="Y286" s="31">
        <v>214572</v>
      </c>
      <c r="Z286" s="22">
        <v>71524</v>
      </c>
      <c r="AA286" s="31">
        <v>71524</v>
      </c>
      <c r="AB286" s="32">
        <v>0</v>
      </c>
    </row>
    <row r="287" spans="1:28" x14ac:dyDescent="0.25">
      <c r="A287" s="30" t="s">
        <v>478</v>
      </c>
      <c r="B287" s="30" t="s">
        <v>442</v>
      </c>
      <c r="C287" s="30" t="s">
        <v>229</v>
      </c>
      <c r="D287" s="30" t="s">
        <v>234</v>
      </c>
      <c r="E287" s="20" t="s">
        <v>79</v>
      </c>
      <c r="F287" s="20">
        <v>3</v>
      </c>
      <c r="G287" s="20">
        <v>5</v>
      </c>
      <c r="H287" s="20">
        <v>6</v>
      </c>
      <c r="I287" s="20">
        <v>381</v>
      </c>
      <c r="J287" s="20">
        <v>15</v>
      </c>
      <c r="K287" s="20" t="s">
        <v>230</v>
      </c>
      <c r="L287" s="20">
        <v>1</v>
      </c>
      <c r="M287" s="20">
        <v>9</v>
      </c>
      <c r="N287" s="20">
        <v>0</v>
      </c>
      <c r="O287" s="20">
        <v>1321</v>
      </c>
      <c r="P287" s="20">
        <v>1</v>
      </c>
      <c r="Q287" s="20">
        <v>1</v>
      </c>
      <c r="R287" s="20">
        <v>0</v>
      </c>
      <c r="S287" s="20"/>
      <c r="T287" s="30" t="s">
        <v>27</v>
      </c>
      <c r="U287" s="22">
        <v>9763554</v>
      </c>
      <c r="V287" s="22">
        <v>9763554</v>
      </c>
      <c r="W287" s="22">
        <v>2411131.25</v>
      </c>
      <c r="X287" s="31">
        <v>2411131.25</v>
      </c>
      <c r="Y287" s="31">
        <v>2411131.25</v>
      </c>
      <c r="Z287" s="22">
        <v>702509.25</v>
      </c>
      <c r="AA287" s="31">
        <v>702509.25</v>
      </c>
      <c r="AB287" s="32">
        <v>0</v>
      </c>
    </row>
    <row r="288" spans="1:28" x14ac:dyDescent="0.25">
      <c r="A288" s="30" t="s">
        <v>479</v>
      </c>
      <c r="B288" s="30" t="s">
        <v>442</v>
      </c>
      <c r="C288" s="30" t="s">
        <v>229</v>
      </c>
      <c r="D288" s="30" t="s">
        <v>236</v>
      </c>
      <c r="E288" s="20" t="s">
        <v>79</v>
      </c>
      <c r="F288" s="20">
        <v>3</v>
      </c>
      <c r="G288" s="20">
        <v>5</v>
      </c>
      <c r="H288" s="20">
        <v>6</v>
      </c>
      <c r="I288" s="20">
        <v>381</v>
      </c>
      <c r="J288" s="20">
        <v>15</v>
      </c>
      <c r="K288" s="20" t="s">
        <v>230</v>
      </c>
      <c r="L288" s="20">
        <v>1</v>
      </c>
      <c r="M288" s="20">
        <v>9</v>
      </c>
      <c r="N288" s="20">
        <v>0</v>
      </c>
      <c r="O288" s="20">
        <v>1411</v>
      </c>
      <c r="P288" s="20">
        <v>1</v>
      </c>
      <c r="Q288" s="20">
        <v>1</v>
      </c>
      <c r="R288" s="20">
        <v>1</v>
      </c>
      <c r="S288" s="20"/>
      <c r="T288" s="30" t="s">
        <v>27</v>
      </c>
      <c r="U288" s="22">
        <v>6995260</v>
      </c>
      <c r="V288" s="22">
        <v>6995260</v>
      </c>
      <c r="W288" s="22">
        <v>1245584.2999999998</v>
      </c>
      <c r="X288" s="31">
        <v>1245584.3</v>
      </c>
      <c r="Y288" s="31">
        <v>1245584.3</v>
      </c>
      <c r="Z288" s="22">
        <v>622279.18999999994</v>
      </c>
      <c r="AA288" s="31">
        <v>622279.18999999994</v>
      </c>
      <c r="AB288" s="32">
        <v>0</v>
      </c>
    </row>
    <row r="289" spans="1:28" x14ac:dyDescent="0.25">
      <c r="A289" s="30" t="s">
        <v>480</v>
      </c>
      <c r="B289" s="30" t="s">
        <v>442</v>
      </c>
      <c r="C289" s="30" t="s">
        <v>229</v>
      </c>
      <c r="D289" s="30" t="s">
        <v>291</v>
      </c>
      <c r="E289" s="20" t="s">
        <v>79</v>
      </c>
      <c r="F289" s="20">
        <v>3</v>
      </c>
      <c r="G289" s="20">
        <v>5</v>
      </c>
      <c r="H289" s="20">
        <v>6</v>
      </c>
      <c r="I289" s="20">
        <v>381</v>
      </c>
      <c r="J289" s="20">
        <v>15</v>
      </c>
      <c r="K289" s="20" t="s">
        <v>230</v>
      </c>
      <c r="L289" s="20">
        <v>1</v>
      </c>
      <c r="M289" s="20">
        <v>9</v>
      </c>
      <c r="N289" s="20">
        <v>0</v>
      </c>
      <c r="O289" s="20">
        <v>1421</v>
      </c>
      <c r="P289" s="20">
        <v>1</v>
      </c>
      <c r="Q289" s="20">
        <v>1</v>
      </c>
      <c r="R289" s="20">
        <v>1</v>
      </c>
      <c r="S289" s="20"/>
      <c r="T289" s="30" t="s">
        <v>27</v>
      </c>
      <c r="U289" s="22">
        <v>6443126</v>
      </c>
      <c r="V289" s="22">
        <v>6443126</v>
      </c>
      <c r="W289" s="22">
        <v>1417489</v>
      </c>
      <c r="X289" s="31">
        <v>1417489</v>
      </c>
      <c r="Y289" s="31">
        <v>1417489</v>
      </c>
      <c r="Z289" s="22">
        <v>644313</v>
      </c>
      <c r="AA289" s="31">
        <v>644313</v>
      </c>
      <c r="AB289" s="32">
        <v>0</v>
      </c>
    </row>
    <row r="290" spans="1:28" x14ac:dyDescent="0.25">
      <c r="A290" s="30" t="s">
        <v>481</v>
      </c>
      <c r="B290" s="30" t="s">
        <v>442</v>
      </c>
      <c r="C290" s="30" t="s">
        <v>229</v>
      </c>
      <c r="D290" s="30" t="s">
        <v>238</v>
      </c>
      <c r="E290" s="20" t="s">
        <v>79</v>
      </c>
      <c r="F290" s="20">
        <v>3</v>
      </c>
      <c r="G290" s="20">
        <v>5</v>
      </c>
      <c r="H290" s="20">
        <v>6</v>
      </c>
      <c r="I290" s="20">
        <v>381</v>
      </c>
      <c r="J290" s="20">
        <v>15</v>
      </c>
      <c r="K290" s="20" t="s">
        <v>230</v>
      </c>
      <c r="L290" s="20">
        <v>1</v>
      </c>
      <c r="M290" s="20">
        <v>9</v>
      </c>
      <c r="N290" s="20">
        <v>0</v>
      </c>
      <c r="O290" s="20">
        <v>1431</v>
      </c>
      <c r="P290" s="20">
        <v>1</v>
      </c>
      <c r="Q290" s="20">
        <v>1</v>
      </c>
      <c r="R290" s="20">
        <v>0</v>
      </c>
      <c r="S290" s="20"/>
      <c r="T290" s="30" t="s">
        <v>27</v>
      </c>
      <c r="U290" s="22">
        <v>4303670</v>
      </c>
      <c r="V290" s="22">
        <v>4303670</v>
      </c>
      <c r="W290" s="22">
        <v>946807</v>
      </c>
      <c r="X290" s="31">
        <v>946807</v>
      </c>
      <c r="Y290" s="31">
        <v>946807</v>
      </c>
      <c r="Z290" s="22">
        <v>430367</v>
      </c>
      <c r="AA290" s="31">
        <v>430367</v>
      </c>
      <c r="AB290" s="32">
        <v>0</v>
      </c>
    </row>
    <row r="291" spans="1:28" x14ac:dyDescent="0.25">
      <c r="A291" s="30" t="s">
        <v>482</v>
      </c>
      <c r="B291" s="30" t="s">
        <v>442</v>
      </c>
      <c r="C291" s="30" t="s">
        <v>229</v>
      </c>
      <c r="D291" s="30" t="s">
        <v>240</v>
      </c>
      <c r="E291" s="20" t="s">
        <v>79</v>
      </c>
      <c r="F291" s="20">
        <v>3</v>
      </c>
      <c r="G291" s="20">
        <v>5</v>
      </c>
      <c r="H291" s="20">
        <v>6</v>
      </c>
      <c r="I291" s="20">
        <v>381</v>
      </c>
      <c r="J291" s="20">
        <v>15</v>
      </c>
      <c r="K291" s="20" t="s">
        <v>230</v>
      </c>
      <c r="L291" s="20">
        <v>1</v>
      </c>
      <c r="M291" s="20">
        <v>9</v>
      </c>
      <c r="N291" s="20">
        <v>0</v>
      </c>
      <c r="O291" s="20">
        <v>1441</v>
      </c>
      <c r="P291" s="20">
        <v>1</v>
      </c>
      <c r="Q291" s="20">
        <v>1</v>
      </c>
      <c r="R291" s="20">
        <v>0</v>
      </c>
      <c r="S291" s="20"/>
      <c r="T291" s="30" t="s">
        <v>27</v>
      </c>
      <c r="U291" s="22">
        <v>3962513</v>
      </c>
      <c r="V291" s="22">
        <v>3962513</v>
      </c>
      <c r="W291" s="22">
        <v>0</v>
      </c>
      <c r="X291" s="31">
        <v>0</v>
      </c>
      <c r="Y291" s="31">
        <v>0</v>
      </c>
      <c r="Z291" s="22">
        <v>0</v>
      </c>
      <c r="AA291" s="31">
        <v>0</v>
      </c>
      <c r="AB291" s="32">
        <v>0</v>
      </c>
    </row>
    <row r="292" spans="1:28" x14ac:dyDescent="0.25">
      <c r="A292" s="30" t="s">
        <v>483</v>
      </c>
      <c r="B292" s="30" t="s">
        <v>442</v>
      </c>
      <c r="C292" s="30" t="s">
        <v>229</v>
      </c>
      <c r="D292" s="30" t="s">
        <v>242</v>
      </c>
      <c r="E292" s="20" t="s">
        <v>79</v>
      </c>
      <c r="F292" s="20">
        <v>3</v>
      </c>
      <c r="G292" s="20">
        <v>5</v>
      </c>
      <c r="H292" s="20">
        <v>6</v>
      </c>
      <c r="I292" s="20">
        <v>381</v>
      </c>
      <c r="J292" s="20">
        <v>15</v>
      </c>
      <c r="K292" s="20" t="s">
        <v>230</v>
      </c>
      <c r="L292" s="20">
        <v>1</v>
      </c>
      <c r="M292" s="20">
        <v>9</v>
      </c>
      <c r="N292" s="20">
        <v>0</v>
      </c>
      <c r="O292" s="20">
        <v>1511</v>
      </c>
      <c r="P292" s="20">
        <v>1</v>
      </c>
      <c r="Q292" s="20">
        <v>1</v>
      </c>
      <c r="R292" s="20">
        <v>0</v>
      </c>
      <c r="S292" s="20"/>
      <c r="T292" s="30" t="s">
        <v>27</v>
      </c>
      <c r="U292" s="22">
        <v>43654887</v>
      </c>
      <c r="V292" s="22">
        <v>43654887</v>
      </c>
      <c r="W292" s="22">
        <v>10803755.1</v>
      </c>
      <c r="X292" s="31">
        <v>10803755.1</v>
      </c>
      <c r="Y292" s="31">
        <v>10803755.1</v>
      </c>
      <c r="Z292" s="22">
        <v>3710665</v>
      </c>
      <c r="AA292" s="31">
        <v>3980891.24</v>
      </c>
      <c r="AB292" s="32">
        <v>0</v>
      </c>
    </row>
    <row r="293" spans="1:28" x14ac:dyDescent="0.25">
      <c r="A293" s="30" t="s">
        <v>484</v>
      </c>
      <c r="B293" s="30" t="s">
        <v>442</v>
      </c>
      <c r="C293" s="30" t="s">
        <v>229</v>
      </c>
      <c r="D293" s="30" t="s">
        <v>244</v>
      </c>
      <c r="E293" s="20" t="s">
        <v>79</v>
      </c>
      <c r="F293" s="20">
        <v>3</v>
      </c>
      <c r="G293" s="20">
        <v>5</v>
      </c>
      <c r="H293" s="20">
        <v>6</v>
      </c>
      <c r="I293" s="20">
        <v>381</v>
      </c>
      <c r="J293" s="20">
        <v>15</v>
      </c>
      <c r="K293" s="20" t="s">
        <v>230</v>
      </c>
      <c r="L293" s="20">
        <v>1</v>
      </c>
      <c r="M293" s="20">
        <v>9</v>
      </c>
      <c r="N293" s="20">
        <v>0</v>
      </c>
      <c r="O293" s="20">
        <v>1531</v>
      </c>
      <c r="P293" s="20">
        <v>1</v>
      </c>
      <c r="Q293" s="20">
        <v>1</v>
      </c>
      <c r="R293" s="20">
        <v>0</v>
      </c>
      <c r="S293" s="20"/>
      <c r="T293" s="30" t="s">
        <v>27</v>
      </c>
      <c r="U293" s="22">
        <v>3383326</v>
      </c>
      <c r="V293" s="22">
        <v>3383326</v>
      </c>
      <c r="W293" s="22">
        <v>150177.07999999999</v>
      </c>
      <c r="X293" s="31">
        <v>150177.07999999999</v>
      </c>
      <c r="Y293" s="31">
        <v>150177.07999999999</v>
      </c>
      <c r="Z293" s="22">
        <v>37544.269999999997</v>
      </c>
      <c r="AA293" s="31">
        <v>37544.269999999997</v>
      </c>
      <c r="AB293" s="32">
        <v>0</v>
      </c>
    </row>
    <row r="294" spans="1:28" x14ac:dyDescent="0.25">
      <c r="A294" s="30" t="s">
        <v>485</v>
      </c>
      <c r="B294" s="30" t="s">
        <v>442</v>
      </c>
      <c r="C294" s="30" t="s">
        <v>229</v>
      </c>
      <c r="D294" s="30" t="s">
        <v>246</v>
      </c>
      <c r="E294" s="20" t="s">
        <v>79</v>
      </c>
      <c r="F294" s="20">
        <v>3</v>
      </c>
      <c r="G294" s="20">
        <v>5</v>
      </c>
      <c r="H294" s="20">
        <v>6</v>
      </c>
      <c r="I294" s="20">
        <v>381</v>
      </c>
      <c r="J294" s="20">
        <v>15</v>
      </c>
      <c r="K294" s="20" t="s">
        <v>230</v>
      </c>
      <c r="L294" s="20">
        <v>1</v>
      </c>
      <c r="M294" s="20">
        <v>9</v>
      </c>
      <c r="N294" s="20">
        <v>0</v>
      </c>
      <c r="O294" s="20">
        <v>1541</v>
      </c>
      <c r="P294" s="20">
        <v>1</v>
      </c>
      <c r="Q294" s="20">
        <v>1</v>
      </c>
      <c r="R294" s="20">
        <v>18</v>
      </c>
      <c r="S294" s="20"/>
      <c r="T294" s="30" t="s">
        <v>27</v>
      </c>
      <c r="U294" s="22">
        <v>10986658</v>
      </c>
      <c r="V294" s="22">
        <v>10986658</v>
      </c>
      <c r="W294" s="22">
        <v>0</v>
      </c>
      <c r="X294" s="31">
        <v>0</v>
      </c>
      <c r="Y294" s="31">
        <v>0</v>
      </c>
      <c r="Z294" s="22">
        <v>0</v>
      </c>
      <c r="AA294" s="31">
        <v>0</v>
      </c>
      <c r="AB294" s="32">
        <v>0</v>
      </c>
    </row>
    <row r="295" spans="1:28" x14ac:dyDescent="0.25">
      <c r="A295" s="30" t="s">
        <v>486</v>
      </c>
      <c r="B295" s="30" t="s">
        <v>442</v>
      </c>
      <c r="C295" s="30" t="s">
        <v>229</v>
      </c>
      <c r="D295" s="30" t="s">
        <v>248</v>
      </c>
      <c r="E295" s="20" t="s">
        <v>79</v>
      </c>
      <c r="F295" s="20">
        <v>3</v>
      </c>
      <c r="G295" s="20">
        <v>5</v>
      </c>
      <c r="H295" s="20">
        <v>6</v>
      </c>
      <c r="I295" s="20">
        <v>381</v>
      </c>
      <c r="J295" s="20">
        <v>15</v>
      </c>
      <c r="K295" s="20" t="s">
        <v>230</v>
      </c>
      <c r="L295" s="20">
        <v>1</v>
      </c>
      <c r="M295" s="20">
        <v>9</v>
      </c>
      <c r="N295" s="20">
        <v>0</v>
      </c>
      <c r="O295" s="20">
        <v>1546</v>
      </c>
      <c r="P295" s="20">
        <v>1</v>
      </c>
      <c r="Q295" s="20">
        <v>1</v>
      </c>
      <c r="R295" s="20">
        <v>0</v>
      </c>
      <c r="S295" s="20"/>
      <c r="T295" s="30" t="s">
        <v>27</v>
      </c>
      <c r="U295" s="22">
        <v>31785583</v>
      </c>
      <c r="V295" s="22">
        <v>31785583</v>
      </c>
      <c r="W295" s="22">
        <v>8899964</v>
      </c>
      <c r="X295" s="31">
        <v>8899964</v>
      </c>
      <c r="Y295" s="31">
        <v>8899964</v>
      </c>
      <c r="Z295" s="22">
        <v>2542847</v>
      </c>
      <c r="AA295" s="31">
        <v>2542847</v>
      </c>
      <c r="AB295" s="32">
        <v>0</v>
      </c>
    </row>
    <row r="296" spans="1:28" x14ac:dyDescent="0.25">
      <c r="A296" s="30" t="s">
        <v>487</v>
      </c>
      <c r="B296" s="30" t="s">
        <v>442</v>
      </c>
      <c r="C296" s="30" t="s">
        <v>229</v>
      </c>
      <c r="D296" s="30" t="s">
        <v>250</v>
      </c>
      <c r="E296" s="20" t="s">
        <v>79</v>
      </c>
      <c r="F296" s="20">
        <v>3</v>
      </c>
      <c r="G296" s="20">
        <v>5</v>
      </c>
      <c r="H296" s="20">
        <v>6</v>
      </c>
      <c r="I296" s="20">
        <v>381</v>
      </c>
      <c r="J296" s="20">
        <v>15</v>
      </c>
      <c r="K296" s="20" t="s">
        <v>230</v>
      </c>
      <c r="L296" s="20">
        <v>1</v>
      </c>
      <c r="M296" s="20">
        <v>9</v>
      </c>
      <c r="N296" s="20">
        <v>0</v>
      </c>
      <c r="O296" s="20">
        <v>1547</v>
      </c>
      <c r="P296" s="20">
        <v>1</v>
      </c>
      <c r="Q296" s="20">
        <v>1</v>
      </c>
      <c r="R296" s="20">
        <v>0</v>
      </c>
      <c r="S296" s="20"/>
      <c r="T296" s="30" t="s">
        <v>27</v>
      </c>
      <c r="U296" s="22">
        <v>8972180</v>
      </c>
      <c r="V296" s="22">
        <v>8972180</v>
      </c>
      <c r="W296" s="22">
        <v>0</v>
      </c>
      <c r="X296" s="31">
        <v>0</v>
      </c>
      <c r="Y296" s="31">
        <v>0</v>
      </c>
      <c r="Z296" s="22">
        <v>0</v>
      </c>
      <c r="AA296" s="31">
        <v>0</v>
      </c>
      <c r="AB296" s="32">
        <v>0</v>
      </c>
    </row>
    <row r="297" spans="1:28" x14ac:dyDescent="0.25">
      <c r="A297" s="30" t="s">
        <v>488</v>
      </c>
      <c r="B297" s="30" t="s">
        <v>442</v>
      </c>
      <c r="C297" s="30" t="s">
        <v>229</v>
      </c>
      <c r="D297" s="30" t="s">
        <v>252</v>
      </c>
      <c r="E297" s="20" t="s">
        <v>79</v>
      </c>
      <c r="F297" s="20">
        <v>3</v>
      </c>
      <c r="G297" s="20">
        <v>5</v>
      </c>
      <c r="H297" s="20">
        <v>6</v>
      </c>
      <c r="I297" s="20">
        <v>381</v>
      </c>
      <c r="J297" s="20">
        <v>15</v>
      </c>
      <c r="K297" s="20" t="s">
        <v>230</v>
      </c>
      <c r="L297" s="20">
        <v>1</v>
      </c>
      <c r="M297" s="20">
        <v>9</v>
      </c>
      <c r="N297" s="20">
        <v>0</v>
      </c>
      <c r="O297" s="20">
        <v>1591</v>
      </c>
      <c r="P297" s="20">
        <v>1</v>
      </c>
      <c r="Q297" s="20">
        <v>1</v>
      </c>
      <c r="R297" s="20">
        <v>0</v>
      </c>
      <c r="S297" s="20"/>
      <c r="T297" s="30" t="s">
        <v>27</v>
      </c>
      <c r="U297" s="22">
        <v>16694036</v>
      </c>
      <c r="V297" s="22">
        <v>16694036</v>
      </c>
      <c r="W297" s="22">
        <v>2420802.5099999998</v>
      </c>
      <c r="X297" s="31">
        <v>2420802.5099999998</v>
      </c>
      <c r="Y297" s="31">
        <v>2420802.5099999998</v>
      </c>
      <c r="Z297" s="22">
        <v>660732.86</v>
      </c>
      <c r="AA297" s="31">
        <v>660732.86</v>
      </c>
      <c r="AB297" s="32">
        <v>0</v>
      </c>
    </row>
    <row r="298" spans="1:28" x14ac:dyDescent="0.25">
      <c r="A298" s="30" t="s">
        <v>489</v>
      </c>
      <c r="B298" s="30" t="s">
        <v>442</v>
      </c>
      <c r="C298" s="30" t="s">
        <v>229</v>
      </c>
      <c r="D298" s="30" t="s">
        <v>254</v>
      </c>
      <c r="E298" s="20" t="s">
        <v>79</v>
      </c>
      <c r="F298" s="20">
        <v>3</v>
      </c>
      <c r="G298" s="20">
        <v>5</v>
      </c>
      <c r="H298" s="20">
        <v>6</v>
      </c>
      <c r="I298" s="20">
        <v>381</v>
      </c>
      <c r="J298" s="20">
        <v>15</v>
      </c>
      <c r="K298" s="20" t="s">
        <v>230</v>
      </c>
      <c r="L298" s="20">
        <v>1</v>
      </c>
      <c r="M298" s="20">
        <v>9</v>
      </c>
      <c r="N298" s="20">
        <v>0</v>
      </c>
      <c r="O298" s="20">
        <v>1711</v>
      </c>
      <c r="P298" s="20">
        <v>1</v>
      </c>
      <c r="Q298" s="20">
        <v>1</v>
      </c>
      <c r="R298" s="20">
        <v>0</v>
      </c>
      <c r="S298" s="20"/>
      <c r="T298" s="30" t="s">
        <v>27</v>
      </c>
      <c r="U298" s="22">
        <v>18958051</v>
      </c>
      <c r="V298" s="22">
        <v>18958051</v>
      </c>
      <c r="W298" s="22">
        <v>4929093</v>
      </c>
      <c r="X298" s="31">
        <v>4929093</v>
      </c>
      <c r="Y298" s="31">
        <v>4929093</v>
      </c>
      <c r="Z298" s="22">
        <v>1611434</v>
      </c>
      <c r="AA298" s="31">
        <v>1611434</v>
      </c>
      <c r="AB298" s="32">
        <v>0</v>
      </c>
    </row>
    <row r="299" spans="1:28" x14ac:dyDescent="0.25">
      <c r="A299" s="30" t="s">
        <v>490</v>
      </c>
      <c r="B299" s="30" t="s">
        <v>442</v>
      </c>
      <c r="C299" s="30" t="s">
        <v>229</v>
      </c>
      <c r="D299" s="30" t="s">
        <v>256</v>
      </c>
      <c r="E299" s="20" t="s">
        <v>79</v>
      </c>
      <c r="F299" s="20">
        <v>3</v>
      </c>
      <c r="G299" s="20">
        <v>5</v>
      </c>
      <c r="H299" s="20">
        <v>6</v>
      </c>
      <c r="I299" s="20">
        <v>381</v>
      </c>
      <c r="J299" s="20">
        <v>15</v>
      </c>
      <c r="K299" s="20" t="s">
        <v>230</v>
      </c>
      <c r="L299" s="20">
        <v>1</v>
      </c>
      <c r="M299" s="20">
        <v>9</v>
      </c>
      <c r="N299" s="20">
        <v>0</v>
      </c>
      <c r="O299" s="20">
        <v>1714</v>
      </c>
      <c r="P299" s="20">
        <v>1</v>
      </c>
      <c r="Q299" s="20">
        <v>1</v>
      </c>
      <c r="R299" s="20">
        <v>0</v>
      </c>
      <c r="S299" s="20"/>
      <c r="T299" s="30" t="s">
        <v>27</v>
      </c>
      <c r="U299" s="22">
        <v>8050419</v>
      </c>
      <c r="V299" s="22">
        <v>8050419</v>
      </c>
      <c r="W299" s="22">
        <v>1449075</v>
      </c>
      <c r="X299" s="31">
        <v>1449075</v>
      </c>
      <c r="Y299" s="31">
        <v>1449075</v>
      </c>
      <c r="Z299" s="22">
        <v>483025</v>
      </c>
      <c r="AA299" s="31">
        <v>483025</v>
      </c>
      <c r="AB299" s="32">
        <v>0</v>
      </c>
    </row>
    <row r="300" spans="1:28" x14ac:dyDescent="0.25">
      <c r="A300" s="30" t="s">
        <v>491</v>
      </c>
      <c r="B300" s="30" t="s">
        <v>492</v>
      </c>
      <c r="C300" s="30" t="s">
        <v>443</v>
      </c>
      <c r="D300" s="30" t="s">
        <v>444</v>
      </c>
      <c r="E300" s="20" t="s">
        <v>79</v>
      </c>
      <c r="F300" s="20">
        <v>3</v>
      </c>
      <c r="G300" s="20">
        <v>5</v>
      </c>
      <c r="H300" s="20">
        <v>6</v>
      </c>
      <c r="I300" s="20">
        <v>384</v>
      </c>
      <c r="J300" s="20">
        <v>11</v>
      </c>
      <c r="K300" s="20">
        <v>1</v>
      </c>
      <c r="L300" s="20">
        <v>1</v>
      </c>
      <c r="M300" s="20">
        <v>9</v>
      </c>
      <c r="N300" s="20">
        <v>0</v>
      </c>
      <c r="O300" s="20">
        <v>3993</v>
      </c>
      <c r="P300" s="20">
        <v>1</v>
      </c>
      <c r="Q300" s="20">
        <v>1</v>
      </c>
      <c r="R300" s="20">
        <v>0</v>
      </c>
      <c r="S300" s="20"/>
      <c r="T300" s="30" t="s">
        <v>32</v>
      </c>
      <c r="U300" s="22">
        <v>92387770</v>
      </c>
      <c r="V300" s="22">
        <v>92387770</v>
      </c>
      <c r="W300" s="22">
        <v>0</v>
      </c>
      <c r="X300" s="31">
        <v>0</v>
      </c>
      <c r="Y300" s="31">
        <v>92387770</v>
      </c>
      <c r="Z300" s="22">
        <v>0</v>
      </c>
      <c r="AA300" s="31">
        <v>0</v>
      </c>
      <c r="AB300" s="32">
        <v>0</v>
      </c>
    </row>
    <row r="301" spans="1:28" x14ac:dyDescent="0.25">
      <c r="A301" s="30" t="s">
        <v>493</v>
      </c>
      <c r="B301" s="30" t="s">
        <v>492</v>
      </c>
      <c r="C301" s="30" t="s">
        <v>77</v>
      </c>
      <c r="D301" s="30" t="s">
        <v>78</v>
      </c>
      <c r="E301" s="20" t="s">
        <v>79</v>
      </c>
      <c r="F301" s="20">
        <v>3</v>
      </c>
      <c r="G301" s="20">
        <v>5</v>
      </c>
      <c r="H301" s="20">
        <v>6</v>
      </c>
      <c r="I301" s="20">
        <v>384</v>
      </c>
      <c r="J301" s="20">
        <v>12</v>
      </c>
      <c r="K301" s="20">
        <v>1</v>
      </c>
      <c r="L301" s="20">
        <v>1</v>
      </c>
      <c r="M301" s="20">
        <v>9</v>
      </c>
      <c r="N301" s="20">
        <v>0</v>
      </c>
      <c r="O301" s="20">
        <v>2461</v>
      </c>
      <c r="P301" s="20">
        <v>1</v>
      </c>
      <c r="Q301" s="20">
        <v>1</v>
      </c>
      <c r="R301" s="20">
        <v>0</v>
      </c>
      <c r="S301" s="20"/>
      <c r="T301" s="30" t="s">
        <v>29</v>
      </c>
      <c r="U301" s="22">
        <v>7132811</v>
      </c>
      <c r="V301" s="22">
        <v>7132811</v>
      </c>
      <c r="W301" s="22">
        <v>0</v>
      </c>
      <c r="X301" s="31">
        <v>0</v>
      </c>
      <c r="Y301" s="31">
        <v>0</v>
      </c>
      <c r="Z301" s="22">
        <v>0</v>
      </c>
      <c r="AA301" s="31">
        <v>0</v>
      </c>
      <c r="AB301" s="32">
        <v>0</v>
      </c>
    </row>
    <row r="302" spans="1:28" x14ac:dyDescent="0.25">
      <c r="A302" s="30" t="s">
        <v>494</v>
      </c>
      <c r="B302" s="30" t="s">
        <v>492</v>
      </c>
      <c r="C302" s="30" t="s">
        <v>77</v>
      </c>
      <c r="D302" s="30" t="s">
        <v>409</v>
      </c>
      <c r="E302" s="20" t="s">
        <v>79</v>
      </c>
      <c r="F302" s="20">
        <v>3</v>
      </c>
      <c r="G302" s="20">
        <v>5</v>
      </c>
      <c r="H302" s="20">
        <v>6</v>
      </c>
      <c r="I302" s="20">
        <v>384</v>
      </c>
      <c r="J302" s="20">
        <v>12</v>
      </c>
      <c r="K302" s="20">
        <v>1</v>
      </c>
      <c r="L302" s="20">
        <v>1</v>
      </c>
      <c r="M302" s="20">
        <v>9</v>
      </c>
      <c r="N302" s="20">
        <v>0</v>
      </c>
      <c r="O302" s="20">
        <v>2721</v>
      </c>
      <c r="P302" s="20">
        <v>1</v>
      </c>
      <c r="Q302" s="20">
        <v>1</v>
      </c>
      <c r="R302" s="20">
        <v>0</v>
      </c>
      <c r="S302" s="20"/>
      <c r="T302" s="30" t="s">
        <v>29</v>
      </c>
      <c r="U302" s="22">
        <v>15551439</v>
      </c>
      <c r="V302" s="22">
        <v>15551439</v>
      </c>
      <c r="W302" s="22">
        <v>0</v>
      </c>
      <c r="X302" s="31">
        <v>0</v>
      </c>
      <c r="Y302" s="31">
        <v>0</v>
      </c>
      <c r="Z302" s="22">
        <v>0</v>
      </c>
      <c r="AA302" s="31">
        <v>0</v>
      </c>
      <c r="AB302" s="32">
        <v>0</v>
      </c>
    </row>
    <row r="303" spans="1:28" x14ac:dyDescent="0.25">
      <c r="A303" s="30" t="s">
        <v>495</v>
      </c>
      <c r="B303" s="30" t="s">
        <v>492</v>
      </c>
      <c r="C303" s="30" t="s">
        <v>77</v>
      </c>
      <c r="D303" s="30" t="s">
        <v>83</v>
      </c>
      <c r="E303" s="20" t="s">
        <v>79</v>
      </c>
      <c r="F303" s="20">
        <v>3</v>
      </c>
      <c r="G303" s="20">
        <v>5</v>
      </c>
      <c r="H303" s="20">
        <v>6</v>
      </c>
      <c r="I303" s="20">
        <v>384</v>
      </c>
      <c r="J303" s="20">
        <v>12</v>
      </c>
      <c r="K303" s="20">
        <v>1</v>
      </c>
      <c r="L303" s="20">
        <v>1</v>
      </c>
      <c r="M303" s="20">
        <v>9</v>
      </c>
      <c r="N303" s="20">
        <v>0</v>
      </c>
      <c r="O303" s="20">
        <v>2961</v>
      </c>
      <c r="P303" s="20">
        <v>1</v>
      </c>
      <c r="Q303" s="20">
        <v>1</v>
      </c>
      <c r="R303" s="20">
        <v>0</v>
      </c>
      <c r="S303" s="20"/>
      <c r="T303" s="30" t="s">
        <v>29</v>
      </c>
      <c r="U303" s="22">
        <v>9405669</v>
      </c>
      <c r="V303" s="22">
        <v>9405669</v>
      </c>
      <c r="W303" s="22">
        <v>0</v>
      </c>
      <c r="X303" s="31">
        <v>0</v>
      </c>
      <c r="Y303" s="31">
        <v>0</v>
      </c>
      <c r="Z303" s="22">
        <v>0</v>
      </c>
      <c r="AA303" s="31">
        <v>0</v>
      </c>
      <c r="AB303" s="32">
        <v>0</v>
      </c>
    </row>
    <row r="304" spans="1:28" x14ac:dyDescent="0.25">
      <c r="A304" s="30" t="s">
        <v>496</v>
      </c>
      <c r="B304" s="30" t="s">
        <v>492</v>
      </c>
      <c r="C304" s="30" t="s">
        <v>77</v>
      </c>
      <c r="D304" s="30" t="s">
        <v>159</v>
      </c>
      <c r="E304" s="20" t="s">
        <v>79</v>
      </c>
      <c r="F304" s="20">
        <v>3</v>
      </c>
      <c r="G304" s="20">
        <v>5</v>
      </c>
      <c r="H304" s="20">
        <v>6</v>
      </c>
      <c r="I304" s="20">
        <v>384</v>
      </c>
      <c r="J304" s="20">
        <v>12</v>
      </c>
      <c r="K304" s="20">
        <v>1</v>
      </c>
      <c r="L304" s="20">
        <v>1</v>
      </c>
      <c r="M304" s="20">
        <v>9</v>
      </c>
      <c r="N304" s="20">
        <v>0</v>
      </c>
      <c r="O304" s="20">
        <v>2981</v>
      </c>
      <c r="P304" s="20">
        <v>1</v>
      </c>
      <c r="Q304" s="20">
        <v>1</v>
      </c>
      <c r="R304" s="20">
        <v>0</v>
      </c>
      <c r="S304" s="20"/>
      <c r="T304" s="30" t="s">
        <v>29</v>
      </c>
      <c r="U304" s="22">
        <v>4561956</v>
      </c>
      <c r="V304" s="22">
        <v>4561956</v>
      </c>
      <c r="W304" s="22">
        <v>0</v>
      </c>
      <c r="X304" s="31">
        <v>0</v>
      </c>
      <c r="Y304" s="31">
        <v>0</v>
      </c>
      <c r="Z304" s="22">
        <v>0</v>
      </c>
      <c r="AA304" s="31">
        <v>0</v>
      </c>
      <c r="AB304" s="32">
        <v>0</v>
      </c>
    </row>
    <row r="305" spans="1:28" x14ac:dyDescent="0.25">
      <c r="A305" s="30" t="s">
        <v>497</v>
      </c>
      <c r="B305" s="30" t="s">
        <v>492</v>
      </c>
      <c r="C305" s="30" t="s">
        <v>70</v>
      </c>
      <c r="D305" s="30" t="s">
        <v>88</v>
      </c>
      <c r="E305" s="20" t="s">
        <v>72</v>
      </c>
      <c r="F305" s="20">
        <v>3</v>
      </c>
      <c r="G305" s="20">
        <v>5</v>
      </c>
      <c r="H305" s="20">
        <v>6</v>
      </c>
      <c r="I305" s="20">
        <v>384</v>
      </c>
      <c r="J305" s="20">
        <v>14</v>
      </c>
      <c r="K305" s="20">
        <v>1</v>
      </c>
      <c r="L305" s="20">
        <v>2</v>
      </c>
      <c r="M305" s="20">
        <v>9</v>
      </c>
      <c r="N305" s="20">
        <v>0</v>
      </c>
      <c r="O305" s="20">
        <v>1131</v>
      </c>
      <c r="P305" s="20">
        <v>1</v>
      </c>
      <c r="Q305" s="20">
        <v>1</v>
      </c>
      <c r="R305" s="20">
        <v>0</v>
      </c>
      <c r="S305" s="20"/>
      <c r="T305" s="30" t="s">
        <v>27</v>
      </c>
      <c r="U305" s="22">
        <v>356715131</v>
      </c>
      <c r="V305" s="22">
        <v>356715131</v>
      </c>
      <c r="W305" s="22">
        <v>103002000.19</v>
      </c>
      <c r="X305" s="31">
        <v>103002000.19</v>
      </c>
      <c r="Y305" s="31">
        <v>356715131</v>
      </c>
      <c r="Z305" s="22">
        <v>31576852.190000001</v>
      </c>
      <c r="AA305" s="31">
        <v>31576852.190000001</v>
      </c>
      <c r="AB305" s="32">
        <v>0</v>
      </c>
    </row>
    <row r="306" spans="1:28" x14ac:dyDescent="0.25">
      <c r="A306" s="30" t="s">
        <v>498</v>
      </c>
      <c r="B306" s="30" t="s">
        <v>492</v>
      </c>
      <c r="C306" s="30" t="s">
        <v>70</v>
      </c>
      <c r="D306" s="30" t="s">
        <v>94</v>
      </c>
      <c r="E306" s="20" t="s">
        <v>72</v>
      </c>
      <c r="F306" s="20">
        <v>3</v>
      </c>
      <c r="G306" s="20">
        <v>5</v>
      </c>
      <c r="H306" s="20">
        <v>6</v>
      </c>
      <c r="I306" s="20">
        <v>384</v>
      </c>
      <c r="J306" s="20">
        <v>14</v>
      </c>
      <c r="K306" s="20">
        <v>1</v>
      </c>
      <c r="L306" s="20">
        <v>2</v>
      </c>
      <c r="M306" s="20">
        <v>9</v>
      </c>
      <c r="N306" s="20">
        <v>0</v>
      </c>
      <c r="O306" s="20">
        <v>1231</v>
      </c>
      <c r="P306" s="20">
        <v>1</v>
      </c>
      <c r="Q306" s="20">
        <v>1</v>
      </c>
      <c r="R306" s="20">
        <v>0</v>
      </c>
      <c r="S306" s="20"/>
      <c r="T306" s="30" t="s">
        <v>27</v>
      </c>
      <c r="U306" s="22">
        <v>1681775</v>
      </c>
      <c r="V306" s="22">
        <v>1681775</v>
      </c>
      <c r="W306" s="22">
        <v>506857</v>
      </c>
      <c r="X306" s="31">
        <v>506857</v>
      </c>
      <c r="Y306" s="31">
        <v>1681775</v>
      </c>
      <c r="Z306" s="22">
        <v>372315</v>
      </c>
      <c r="AA306" s="31">
        <v>505657</v>
      </c>
      <c r="AB306" s="32">
        <v>0</v>
      </c>
    </row>
    <row r="307" spans="1:28" x14ac:dyDescent="0.25">
      <c r="A307" s="30" t="s">
        <v>499</v>
      </c>
      <c r="B307" s="30" t="s">
        <v>492</v>
      </c>
      <c r="C307" s="30" t="s">
        <v>70</v>
      </c>
      <c r="D307" s="30" t="s">
        <v>96</v>
      </c>
      <c r="E307" s="20" t="s">
        <v>72</v>
      </c>
      <c r="F307" s="20">
        <v>3</v>
      </c>
      <c r="G307" s="20">
        <v>5</v>
      </c>
      <c r="H307" s="20">
        <v>6</v>
      </c>
      <c r="I307" s="20">
        <v>384</v>
      </c>
      <c r="J307" s="20">
        <v>14</v>
      </c>
      <c r="K307" s="20">
        <v>1</v>
      </c>
      <c r="L307" s="20">
        <v>2</v>
      </c>
      <c r="M307" s="20">
        <v>9</v>
      </c>
      <c r="N307" s="20">
        <v>0</v>
      </c>
      <c r="O307" s="20">
        <v>1322</v>
      </c>
      <c r="P307" s="20">
        <v>1</v>
      </c>
      <c r="Q307" s="20">
        <v>1</v>
      </c>
      <c r="R307" s="20">
        <v>0</v>
      </c>
      <c r="S307" s="20"/>
      <c r="T307" s="30" t="s">
        <v>27</v>
      </c>
      <c r="U307" s="22">
        <v>2844745</v>
      </c>
      <c r="V307" s="22">
        <v>2844745</v>
      </c>
      <c r="W307" s="22">
        <v>793854.87</v>
      </c>
      <c r="X307" s="31">
        <v>793854.87</v>
      </c>
      <c r="Y307" s="31">
        <v>2844745</v>
      </c>
      <c r="Z307" s="22">
        <v>338695.87</v>
      </c>
      <c r="AA307" s="31">
        <v>338695.87</v>
      </c>
      <c r="AB307" s="32">
        <v>0</v>
      </c>
    </row>
    <row r="308" spans="1:28" x14ac:dyDescent="0.25">
      <c r="A308" s="30" t="s">
        <v>500</v>
      </c>
      <c r="B308" s="30" t="s">
        <v>492</v>
      </c>
      <c r="C308" s="30" t="s">
        <v>70</v>
      </c>
      <c r="D308" s="30" t="s">
        <v>98</v>
      </c>
      <c r="E308" s="20" t="s">
        <v>72</v>
      </c>
      <c r="F308" s="20">
        <v>3</v>
      </c>
      <c r="G308" s="20">
        <v>5</v>
      </c>
      <c r="H308" s="20">
        <v>6</v>
      </c>
      <c r="I308" s="20">
        <v>384</v>
      </c>
      <c r="J308" s="20">
        <v>14</v>
      </c>
      <c r="K308" s="20">
        <v>1</v>
      </c>
      <c r="L308" s="20">
        <v>2</v>
      </c>
      <c r="M308" s="20">
        <v>9</v>
      </c>
      <c r="N308" s="20">
        <v>0</v>
      </c>
      <c r="O308" s="20">
        <v>1323</v>
      </c>
      <c r="P308" s="20">
        <v>1</v>
      </c>
      <c r="Q308" s="20">
        <v>1</v>
      </c>
      <c r="R308" s="20">
        <v>0</v>
      </c>
      <c r="S308" s="20"/>
      <c r="T308" s="30" t="s">
        <v>27</v>
      </c>
      <c r="U308" s="22">
        <v>42795651</v>
      </c>
      <c r="V308" s="22">
        <v>42795651</v>
      </c>
      <c r="W308" s="22">
        <v>6741.37</v>
      </c>
      <c r="X308" s="31">
        <v>6741.37</v>
      </c>
      <c r="Y308" s="31">
        <v>42795651</v>
      </c>
      <c r="Z308" s="22">
        <v>6741.37</v>
      </c>
      <c r="AA308" s="31">
        <v>6741.37</v>
      </c>
      <c r="AB308" s="32">
        <v>0</v>
      </c>
    </row>
    <row r="309" spans="1:28" x14ac:dyDescent="0.25">
      <c r="A309" s="30" t="s">
        <v>501</v>
      </c>
      <c r="B309" s="30" t="s">
        <v>492</v>
      </c>
      <c r="C309" s="30" t="s">
        <v>70</v>
      </c>
      <c r="D309" s="30" t="s">
        <v>100</v>
      </c>
      <c r="E309" s="20" t="s">
        <v>72</v>
      </c>
      <c r="F309" s="20">
        <v>3</v>
      </c>
      <c r="G309" s="20">
        <v>5</v>
      </c>
      <c r="H309" s="20">
        <v>6</v>
      </c>
      <c r="I309" s="20">
        <v>384</v>
      </c>
      <c r="J309" s="20">
        <v>14</v>
      </c>
      <c r="K309" s="20">
        <v>1</v>
      </c>
      <c r="L309" s="20">
        <v>2</v>
      </c>
      <c r="M309" s="20">
        <v>9</v>
      </c>
      <c r="N309" s="20">
        <v>0</v>
      </c>
      <c r="O309" s="20">
        <v>1331</v>
      </c>
      <c r="P309" s="20">
        <v>1</v>
      </c>
      <c r="Q309" s="20">
        <v>1</v>
      </c>
      <c r="R309" s="20">
        <v>0</v>
      </c>
      <c r="S309" s="20"/>
      <c r="T309" s="30" t="s">
        <v>27</v>
      </c>
      <c r="U309" s="22">
        <v>34635171</v>
      </c>
      <c r="V309" s="22">
        <v>34635171</v>
      </c>
      <c r="W309" s="22">
        <v>7958665.2000000002</v>
      </c>
      <c r="X309" s="31">
        <v>7958665.2000000002</v>
      </c>
      <c r="Y309" s="31">
        <v>34635171</v>
      </c>
      <c r="Z309" s="22">
        <v>2943990</v>
      </c>
      <c r="AA309" s="31">
        <v>3103157</v>
      </c>
      <c r="AB309" s="32">
        <v>0</v>
      </c>
    </row>
    <row r="310" spans="1:28" x14ac:dyDescent="0.25">
      <c r="A310" s="30" t="s">
        <v>502</v>
      </c>
      <c r="B310" s="30" t="s">
        <v>492</v>
      </c>
      <c r="C310" s="30" t="s">
        <v>70</v>
      </c>
      <c r="D310" s="30" t="s">
        <v>102</v>
      </c>
      <c r="E310" s="20" t="s">
        <v>72</v>
      </c>
      <c r="F310" s="20">
        <v>3</v>
      </c>
      <c r="G310" s="20">
        <v>5</v>
      </c>
      <c r="H310" s="20">
        <v>6</v>
      </c>
      <c r="I310" s="20">
        <v>384</v>
      </c>
      <c r="J310" s="20">
        <v>14</v>
      </c>
      <c r="K310" s="20">
        <v>1</v>
      </c>
      <c r="L310" s="20">
        <v>2</v>
      </c>
      <c r="M310" s="20">
        <v>9</v>
      </c>
      <c r="N310" s="20">
        <v>0</v>
      </c>
      <c r="O310" s="20">
        <v>1332</v>
      </c>
      <c r="P310" s="20">
        <v>1</v>
      </c>
      <c r="Q310" s="20">
        <v>1</v>
      </c>
      <c r="R310" s="20">
        <v>0</v>
      </c>
      <c r="S310" s="20"/>
      <c r="T310" s="30" t="s">
        <v>27</v>
      </c>
      <c r="U310" s="22">
        <v>8176481</v>
      </c>
      <c r="V310" s="22">
        <v>8176481</v>
      </c>
      <c r="W310" s="22">
        <v>3297347.73</v>
      </c>
      <c r="X310" s="31">
        <v>3297347.73</v>
      </c>
      <c r="Y310" s="31">
        <v>8176481</v>
      </c>
      <c r="Z310" s="22">
        <v>1866463.73</v>
      </c>
      <c r="AA310" s="31">
        <v>1866463.73</v>
      </c>
      <c r="AB310" s="32">
        <v>0</v>
      </c>
    </row>
    <row r="311" spans="1:28" x14ac:dyDescent="0.25">
      <c r="A311" s="30" t="s">
        <v>503</v>
      </c>
      <c r="B311" s="30" t="s">
        <v>492</v>
      </c>
      <c r="C311" s="30" t="s">
        <v>70</v>
      </c>
      <c r="D311" s="30" t="s">
        <v>104</v>
      </c>
      <c r="E311" s="20" t="s">
        <v>72</v>
      </c>
      <c r="F311" s="20">
        <v>3</v>
      </c>
      <c r="G311" s="20">
        <v>5</v>
      </c>
      <c r="H311" s="20">
        <v>6</v>
      </c>
      <c r="I311" s="20">
        <v>384</v>
      </c>
      <c r="J311" s="20">
        <v>14</v>
      </c>
      <c r="K311" s="20">
        <v>1</v>
      </c>
      <c r="L311" s="20">
        <v>2</v>
      </c>
      <c r="M311" s="20">
        <v>9</v>
      </c>
      <c r="N311" s="20">
        <v>0</v>
      </c>
      <c r="O311" s="20">
        <v>1443</v>
      </c>
      <c r="P311" s="20">
        <v>1</v>
      </c>
      <c r="Q311" s="20">
        <v>1</v>
      </c>
      <c r="R311" s="20">
        <v>0</v>
      </c>
      <c r="S311" s="20"/>
      <c r="T311" s="30" t="s">
        <v>27</v>
      </c>
      <c r="U311" s="22">
        <v>1558805</v>
      </c>
      <c r="V311" s="22">
        <v>1558805</v>
      </c>
      <c r="W311" s="22">
        <v>0</v>
      </c>
      <c r="X311" s="31">
        <v>0</v>
      </c>
      <c r="Y311" s="31">
        <v>1558805</v>
      </c>
      <c r="Z311" s="22">
        <v>0</v>
      </c>
      <c r="AA311" s="31">
        <v>0</v>
      </c>
      <c r="AB311" s="32">
        <v>0</v>
      </c>
    </row>
    <row r="312" spans="1:28" x14ac:dyDescent="0.25">
      <c r="A312" s="30" t="s">
        <v>504</v>
      </c>
      <c r="B312" s="30" t="s">
        <v>492</v>
      </c>
      <c r="C312" s="30" t="s">
        <v>70</v>
      </c>
      <c r="D312" s="30" t="s">
        <v>106</v>
      </c>
      <c r="E312" s="20" t="s">
        <v>72</v>
      </c>
      <c r="F312" s="20">
        <v>3</v>
      </c>
      <c r="G312" s="20">
        <v>5</v>
      </c>
      <c r="H312" s="20">
        <v>6</v>
      </c>
      <c r="I312" s="20">
        <v>384</v>
      </c>
      <c r="J312" s="20">
        <v>14</v>
      </c>
      <c r="K312" s="20">
        <v>1</v>
      </c>
      <c r="L312" s="20">
        <v>2</v>
      </c>
      <c r="M312" s="20">
        <v>9</v>
      </c>
      <c r="N312" s="20">
        <v>0</v>
      </c>
      <c r="O312" s="20">
        <v>1521</v>
      </c>
      <c r="P312" s="20">
        <v>1</v>
      </c>
      <c r="Q312" s="20">
        <v>1</v>
      </c>
      <c r="R312" s="20">
        <v>0</v>
      </c>
      <c r="S312" s="20"/>
      <c r="T312" s="30" t="s">
        <v>27</v>
      </c>
      <c r="U312" s="22">
        <v>3290055</v>
      </c>
      <c r="V312" s="22">
        <v>3290055</v>
      </c>
      <c r="W312" s="22">
        <v>0</v>
      </c>
      <c r="X312" s="31">
        <v>0</v>
      </c>
      <c r="Y312" s="31">
        <v>3290055</v>
      </c>
      <c r="Z312" s="22">
        <v>0</v>
      </c>
      <c r="AA312" s="31">
        <v>0</v>
      </c>
      <c r="AB312" s="32">
        <v>0</v>
      </c>
    </row>
    <row r="313" spans="1:28" x14ac:dyDescent="0.25">
      <c r="A313" s="30" t="s">
        <v>505</v>
      </c>
      <c r="B313" s="30" t="s">
        <v>492</v>
      </c>
      <c r="C313" s="30" t="s">
        <v>70</v>
      </c>
      <c r="D313" s="30" t="s">
        <v>108</v>
      </c>
      <c r="E313" s="20" t="s">
        <v>72</v>
      </c>
      <c r="F313" s="20">
        <v>3</v>
      </c>
      <c r="G313" s="20">
        <v>5</v>
      </c>
      <c r="H313" s="20">
        <v>6</v>
      </c>
      <c r="I313" s="20">
        <v>384</v>
      </c>
      <c r="J313" s="20">
        <v>14</v>
      </c>
      <c r="K313" s="20">
        <v>1</v>
      </c>
      <c r="L313" s="20">
        <v>2</v>
      </c>
      <c r="M313" s="20">
        <v>9</v>
      </c>
      <c r="N313" s="20">
        <v>0</v>
      </c>
      <c r="O313" s="20">
        <v>1542</v>
      </c>
      <c r="P313" s="20">
        <v>1</v>
      </c>
      <c r="Q313" s="20">
        <v>1</v>
      </c>
      <c r="R313" s="20">
        <v>0</v>
      </c>
      <c r="S313" s="20"/>
      <c r="T313" s="30" t="s">
        <v>27</v>
      </c>
      <c r="U313" s="22">
        <v>318061</v>
      </c>
      <c r="V313" s="22">
        <v>318061</v>
      </c>
      <c r="W313" s="22">
        <v>38628</v>
      </c>
      <c r="X313" s="31">
        <v>38628</v>
      </c>
      <c r="Y313" s="31">
        <v>318061</v>
      </c>
      <c r="Z313" s="22">
        <v>15903</v>
      </c>
      <c r="AA313" s="31">
        <v>38628</v>
      </c>
      <c r="AB313" s="32">
        <v>0</v>
      </c>
    </row>
    <row r="314" spans="1:28" x14ac:dyDescent="0.25">
      <c r="A314" s="30" t="s">
        <v>506</v>
      </c>
      <c r="B314" s="30" t="s">
        <v>492</v>
      </c>
      <c r="C314" s="30" t="s">
        <v>70</v>
      </c>
      <c r="D314" s="30" t="s">
        <v>110</v>
      </c>
      <c r="E314" s="20" t="s">
        <v>72</v>
      </c>
      <c r="F314" s="20">
        <v>3</v>
      </c>
      <c r="G314" s="20">
        <v>5</v>
      </c>
      <c r="H314" s="20">
        <v>6</v>
      </c>
      <c r="I314" s="20">
        <v>384</v>
      </c>
      <c r="J314" s="20">
        <v>14</v>
      </c>
      <c r="K314" s="20">
        <v>1</v>
      </c>
      <c r="L314" s="20">
        <v>2</v>
      </c>
      <c r="M314" s="20">
        <v>9</v>
      </c>
      <c r="N314" s="20">
        <v>0</v>
      </c>
      <c r="O314" s="20">
        <v>1544</v>
      </c>
      <c r="P314" s="20">
        <v>1</v>
      </c>
      <c r="Q314" s="20">
        <v>1</v>
      </c>
      <c r="R314" s="20">
        <v>0</v>
      </c>
      <c r="S314" s="20"/>
      <c r="T314" s="30" t="s">
        <v>27</v>
      </c>
      <c r="U314" s="22">
        <v>76754</v>
      </c>
      <c r="V314" s="22">
        <v>76754</v>
      </c>
      <c r="W314" s="22">
        <v>0</v>
      </c>
      <c r="X314" s="31">
        <v>0</v>
      </c>
      <c r="Y314" s="31">
        <v>76754</v>
      </c>
      <c r="Z314" s="22">
        <v>0</v>
      </c>
      <c r="AA314" s="31">
        <v>0</v>
      </c>
      <c r="AB314" s="32">
        <v>0</v>
      </c>
    </row>
    <row r="315" spans="1:28" x14ac:dyDescent="0.25">
      <c r="A315" s="30" t="s">
        <v>507</v>
      </c>
      <c r="B315" s="30" t="s">
        <v>492</v>
      </c>
      <c r="C315" s="30" t="s">
        <v>70</v>
      </c>
      <c r="D315" s="30" t="s">
        <v>112</v>
      </c>
      <c r="E315" s="20" t="s">
        <v>72</v>
      </c>
      <c r="F315" s="20">
        <v>3</v>
      </c>
      <c r="G315" s="20">
        <v>5</v>
      </c>
      <c r="H315" s="20">
        <v>6</v>
      </c>
      <c r="I315" s="20">
        <v>384</v>
      </c>
      <c r="J315" s="20">
        <v>14</v>
      </c>
      <c r="K315" s="20">
        <v>1</v>
      </c>
      <c r="L315" s="20">
        <v>2</v>
      </c>
      <c r="M315" s="20">
        <v>9</v>
      </c>
      <c r="N315" s="20">
        <v>0</v>
      </c>
      <c r="O315" s="20">
        <v>1548</v>
      </c>
      <c r="P315" s="20">
        <v>1</v>
      </c>
      <c r="Q315" s="20">
        <v>1</v>
      </c>
      <c r="R315" s="20">
        <v>0</v>
      </c>
      <c r="S315" s="20"/>
      <c r="T315" s="30" t="s">
        <v>27</v>
      </c>
      <c r="U315" s="22">
        <v>13749997</v>
      </c>
      <c r="V315" s="22">
        <v>13749997</v>
      </c>
      <c r="W315" s="22">
        <v>0</v>
      </c>
      <c r="X315" s="31">
        <v>0</v>
      </c>
      <c r="Y315" s="31">
        <v>13749997</v>
      </c>
      <c r="Z315" s="22">
        <v>0</v>
      </c>
      <c r="AA315" s="31">
        <v>0</v>
      </c>
      <c r="AB315" s="32">
        <v>0</v>
      </c>
    </row>
    <row r="316" spans="1:28" x14ac:dyDescent="0.25">
      <c r="A316" s="30" t="s">
        <v>508</v>
      </c>
      <c r="B316" s="30" t="s">
        <v>492</v>
      </c>
      <c r="C316" s="30" t="s">
        <v>70</v>
      </c>
      <c r="D316" s="30" t="s">
        <v>114</v>
      </c>
      <c r="E316" s="20" t="s">
        <v>72</v>
      </c>
      <c r="F316" s="20">
        <v>3</v>
      </c>
      <c r="G316" s="20">
        <v>5</v>
      </c>
      <c r="H316" s="20">
        <v>6</v>
      </c>
      <c r="I316" s="20">
        <v>384</v>
      </c>
      <c r="J316" s="20">
        <v>14</v>
      </c>
      <c r="K316" s="20">
        <v>1</v>
      </c>
      <c r="L316" s="20">
        <v>2</v>
      </c>
      <c r="M316" s="20">
        <v>9</v>
      </c>
      <c r="N316" s="20">
        <v>0</v>
      </c>
      <c r="O316" s="20">
        <v>1549</v>
      </c>
      <c r="P316" s="20">
        <v>1</v>
      </c>
      <c r="Q316" s="20">
        <v>1</v>
      </c>
      <c r="R316" s="20">
        <v>0</v>
      </c>
      <c r="S316" s="20"/>
      <c r="T316" s="30" t="s">
        <v>27</v>
      </c>
      <c r="U316" s="22">
        <v>2125091</v>
      </c>
      <c r="V316" s="22">
        <v>2125091</v>
      </c>
      <c r="W316" s="22">
        <v>0</v>
      </c>
      <c r="X316" s="31">
        <v>0</v>
      </c>
      <c r="Y316" s="31">
        <v>2125091</v>
      </c>
      <c r="Z316" s="22">
        <v>0</v>
      </c>
      <c r="AA316" s="31">
        <v>0</v>
      </c>
      <c r="AB316" s="32">
        <v>0</v>
      </c>
    </row>
    <row r="317" spans="1:28" x14ac:dyDescent="0.25">
      <c r="A317" s="30" t="s">
        <v>509</v>
      </c>
      <c r="B317" s="30" t="s">
        <v>492</v>
      </c>
      <c r="C317" s="30" t="s">
        <v>70</v>
      </c>
      <c r="D317" s="30" t="s">
        <v>116</v>
      </c>
      <c r="E317" s="20" t="s">
        <v>72</v>
      </c>
      <c r="F317" s="20">
        <v>3</v>
      </c>
      <c r="G317" s="20">
        <v>5</v>
      </c>
      <c r="H317" s="20">
        <v>6</v>
      </c>
      <c r="I317" s="20">
        <v>384</v>
      </c>
      <c r="J317" s="20">
        <v>14</v>
      </c>
      <c r="K317" s="20">
        <v>1</v>
      </c>
      <c r="L317" s="20">
        <v>2</v>
      </c>
      <c r="M317" s="20">
        <v>9</v>
      </c>
      <c r="N317" s="20">
        <v>0</v>
      </c>
      <c r="O317" s="20">
        <v>1551</v>
      </c>
      <c r="P317" s="20">
        <v>1</v>
      </c>
      <c r="Q317" s="20">
        <v>1</v>
      </c>
      <c r="R317" s="20">
        <v>0</v>
      </c>
      <c r="S317" s="20"/>
      <c r="T317" s="30" t="s">
        <v>27</v>
      </c>
      <c r="U317" s="22">
        <v>973542</v>
      </c>
      <c r="V317" s="22">
        <v>973542</v>
      </c>
      <c r="W317" s="22">
        <v>19986.75</v>
      </c>
      <c r="X317" s="31">
        <v>19986.75</v>
      </c>
      <c r="Y317" s="31">
        <v>973542</v>
      </c>
      <c r="Z317" s="22">
        <v>0</v>
      </c>
      <c r="AA317" s="31">
        <v>0</v>
      </c>
      <c r="AB317" s="32">
        <v>0</v>
      </c>
    </row>
    <row r="318" spans="1:28" x14ac:dyDescent="0.25">
      <c r="A318" s="30" t="s">
        <v>510</v>
      </c>
      <c r="B318" s="30" t="s">
        <v>492</v>
      </c>
      <c r="C318" s="30" t="s">
        <v>70</v>
      </c>
      <c r="D318" s="30" t="s">
        <v>118</v>
      </c>
      <c r="E318" s="20" t="s">
        <v>72</v>
      </c>
      <c r="F318" s="20">
        <v>3</v>
      </c>
      <c r="G318" s="20">
        <v>5</v>
      </c>
      <c r="H318" s="20">
        <v>6</v>
      </c>
      <c r="I318" s="20">
        <v>384</v>
      </c>
      <c r="J318" s="20">
        <v>14</v>
      </c>
      <c r="K318" s="20">
        <v>1</v>
      </c>
      <c r="L318" s="20">
        <v>2</v>
      </c>
      <c r="M318" s="20">
        <v>9</v>
      </c>
      <c r="N318" s="20">
        <v>0</v>
      </c>
      <c r="O318" s="20">
        <v>1593</v>
      </c>
      <c r="P318" s="20">
        <v>1</v>
      </c>
      <c r="Q318" s="20">
        <v>1</v>
      </c>
      <c r="R318" s="20">
        <v>0</v>
      </c>
      <c r="S318" s="20"/>
      <c r="T318" s="30" t="s">
        <v>27</v>
      </c>
      <c r="U318" s="22">
        <v>1108141</v>
      </c>
      <c r="V318" s="22">
        <v>1108141</v>
      </c>
      <c r="W318" s="22">
        <v>0</v>
      </c>
      <c r="X318" s="31">
        <v>0</v>
      </c>
      <c r="Y318" s="31">
        <v>1108141</v>
      </c>
      <c r="Z318" s="22">
        <v>0</v>
      </c>
      <c r="AA318" s="31">
        <v>0</v>
      </c>
      <c r="AB318" s="32">
        <v>0</v>
      </c>
    </row>
    <row r="319" spans="1:28" x14ac:dyDescent="0.25">
      <c r="A319" s="30" t="s">
        <v>511</v>
      </c>
      <c r="B319" s="30" t="s">
        <v>492</v>
      </c>
      <c r="C319" s="30" t="s">
        <v>70</v>
      </c>
      <c r="D319" s="30" t="s">
        <v>120</v>
      </c>
      <c r="E319" s="20" t="s">
        <v>72</v>
      </c>
      <c r="F319" s="20">
        <v>3</v>
      </c>
      <c r="G319" s="20">
        <v>5</v>
      </c>
      <c r="H319" s="20">
        <v>6</v>
      </c>
      <c r="I319" s="20">
        <v>384</v>
      </c>
      <c r="J319" s="20">
        <v>14</v>
      </c>
      <c r="K319" s="20">
        <v>1</v>
      </c>
      <c r="L319" s="20">
        <v>2</v>
      </c>
      <c r="M319" s="20">
        <v>9</v>
      </c>
      <c r="N319" s="20">
        <v>0</v>
      </c>
      <c r="O319" s="20">
        <v>1611</v>
      </c>
      <c r="P319" s="20">
        <v>1</v>
      </c>
      <c r="Q319" s="20">
        <v>1</v>
      </c>
      <c r="R319" s="20">
        <v>0</v>
      </c>
      <c r="S319" s="20"/>
      <c r="T319" s="30" t="s">
        <v>27</v>
      </c>
      <c r="U319" s="22">
        <v>5696483</v>
      </c>
      <c r="V319" s="22">
        <v>5696483</v>
      </c>
      <c r="W319" s="22">
        <v>0</v>
      </c>
      <c r="X319" s="31">
        <v>0</v>
      </c>
      <c r="Y319" s="31">
        <v>5696483</v>
      </c>
      <c r="Z319" s="22">
        <v>0</v>
      </c>
      <c r="AA319" s="31">
        <v>0</v>
      </c>
      <c r="AB319" s="32">
        <v>0</v>
      </c>
    </row>
    <row r="320" spans="1:28" x14ac:dyDescent="0.25">
      <c r="A320" s="30" t="s">
        <v>512</v>
      </c>
      <c r="B320" s="30" t="s">
        <v>492</v>
      </c>
      <c r="C320" s="30" t="s">
        <v>70</v>
      </c>
      <c r="D320" s="30" t="s">
        <v>122</v>
      </c>
      <c r="E320" s="20" t="s">
        <v>72</v>
      </c>
      <c r="F320" s="20">
        <v>3</v>
      </c>
      <c r="G320" s="20">
        <v>5</v>
      </c>
      <c r="H320" s="20">
        <v>6</v>
      </c>
      <c r="I320" s="20">
        <v>384</v>
      </c>
      <c r="J320" s="20">
        <v>14</v>
      </c>
      <c r="K320" s="20">
        <v>1</v>
      </c>
      <c r="L320" s="20">
        <v>2</v>
      </c>
      <c r="M320" s="20">
        <v>9</v>
      </c>
      <c r="N320" s="20">
        <v>0</v>
      </c>
      <c r="O320" s="20">
        <v>2111</v>
      </c>
      <c r="P320" s="20">
        <v>1</v>
      </c>
      <c r="Q320" s="20">
        <v>1</v>
      </c>
      <c r="R320" s="20">
        <v>0</v>
      </c>
      <c r="S320" s="20"/>
      <c r="T320" s="30" t="s">
        <v>29</v>
      </c>
      <c r="U320" s="22">
        <v>8198</v>
      </c>
      <c r="V320" s="22">
        <v>8198</v>
      </c>
      <c r="W320" s="22">
        <v>0</v>
      </c>
      <c r="X320" s="31">
        <v>0</v>
      </c>
      <c r="Y320" s="31">
        <v>0</v>
      </c>
      <c r="Z320" s="22">
        <v>0</v>
      </c>
      <c r="AA320" s="31">
        <v>0</v>
      </c>
      <c r="AB320" s="32">
        <v>0</v>
      </c>
    </row>
    <row r="321" spans="1:28" x14ac:dyDescent="0.25">
      <c r="A321" s="30" t="s">
        <v>513</v>
      </c>
      <c r="B321" s="30" t="s">
        <v>492</v>
      </c>
      <c r="C321" s="30" t="s">
        <v>70</v>
      </c>
      <c r="D321" s="30" t="s">
        <v>124</v>
      </c>
      <c r="E321" s="20" t="s">
        <v>72</v>
      </c>
      <c r="F321" s="20">
        <v>3</v>
      </c>
      <c r="G321" s="20">
        <v>5</v>
      </c>
      <c r="H321" s="20">
        <v>6</v>
      </c>
      <c r="I321" s="20">
        <v>384</v>
      </c>
      <c r="J321" s="20">
        <v>14</v>
      </c>
      <c r="K321" s="20">
        <v>1</v>
      </c>
      <c r="L321" s="20">
        <v>2</v>
      </c>
      <c r="M321" s="20">
        <v>9</v>
      </c>
      <c r="N321" s="20">
        <v>0</v>
      </c>
      <c r="O321" s="20">
        <v>2141</v>
      </c>
      <c r="P321" s="20">
        <v>1</v>
      </c>
      <c r="Q321" s="20">
        <v>1</v>
      </c>
      <c r="R321" s="20">
        <v>0</v>
      </c>
      <c r="S321" s="20"/>
      <c r="T321" s="30" t="s">
        <v>29</v>
      </c>
      <c r="U321" s="22">
        <v>22587</v>
      </c>
      <c r="V321" s="22">
        <v>22587</v>
      </c>
      <c r="W321" s="22">
        <v>0</v>
      </c>
      <c r="X321" s="31">
        <v>0</v>
      </c>
      <c r="Y321" s="31">
        <v>0</v>
      </c>
      <c r="Z321" s="22">
        <v>0</v>
      </c>
      <c r="AA321" s="31">
        <v>0</v>
      </c>
      <c r="AB321" s="32">
        <v>0</v>
      </c>
    </row>
    <row r="322" spans="1:28" x14ac:dyDescent="0.25">
      <c r="A322" s="30" t="s">
        <v>514</v>
      </c>
      <c r="B322" s="30" t="s">
        <v>492</v>
      </c>
      <c r="C322" s="30" t="s">
        <v>70</v>
      </c>
      <c r="D322" s="30" t="s">
        <v>128</v>
      </c>
      <c r="E322" s="20" t="s">
        <v>72</v>
      </c>
      <c r="F322" s="20">
        <v>3</v>
      </c>
      <c r="G322" s="20">
        <v>5</v>
      </c>
      <c r="H322" s="20">
        <v>6</v>
      </c>
      <c r="I322" s="20">
        <v>384</v>
      </c>
      <c r="J322" s="20">
        <v>14</v>
      </c>
      <c r="K322" s="20">
        <v>1</v>
      </c>
      <c r="L322" s="20">
        <v>2</v>
      </c>
      <c r="M322" s="20">
        <v>9</v>
      </c>
      <c r="N322" s="20">
        <v>0</v>
      </c>
      <c r="O322" s="20">
        <v>2161</v>
      </c>
      <c r="P322" s="20">
        <v>1</v>
      </c>
      <c r="Q322" s="20">
        <v>1</v>
      </c>
      <c r="R322" s="20">
        <v>0</v>
      </c>
      <c r="S322" s="20"/>
      <c r="T322" s="30" t="s">
        <v>29</v>
      </c>
      <c r="U322" s="22">
        <v>872930</v>
      </c>
      <c r="V322" s="22">
        <v>872930</v>
      </c>
      <c r="W322" s="22">
        <v>0</v>
      </c>
      <c r="X322" s="31">
        <v>0</v>
      </c>
      <c r="Y322" s="31">
        <v>0</v>
      </c>
      <c r="Z322" s="22">
        <v>0</v>
      </c>
      <c r="AA322" s="31">
        <v>0</v>
      </c>
      <c r="AB322" s="32">
        <v>0</v>
      </c>
    </row>
    <row r="323" spans="1:28" x14ac:dyDescent="0.25">
      <c r="A323" s="30" t="s">
        <v>515</v>
      </c>
      <c r="B323" s="30" t="s">
        <v>492</v>
      </c>
      <c r="C323" s="30" t="s">
        <v>70</v>
      </c>
      <c r="D323" s="30" t="s">
        <v>138</v>
      </c>
      <c r="E323" s="20" t="s">
        <v>72</v>
      </c>
      <c r="F323" s="20">
        <v>3</v>
      </c>
      <c r="G323" s="20">
        <v>5</v>
      </c>
      <c r="H323" s="20">
        <v>6</v>
      </c>
      <c r="I323" s="20">
        <v>384</v>
      </c>
      <c r="J323" s="20">
        <v>14</v>
      </c>
      <c r="K323" s="20">
        <v>1</v>
      </c>
      <c r="L323" s="20">
        <v>2</v>
      </c>
      <c r="M323" s="20">
        <v>9</v>
      </c>
      <c r="N323" s="20">
        <v>0</v>
      </c>
      <c r="O323" s="20">
        <v>2441</v>
      </c>
      <c r="P323" s="20">
        <v>1</v>
      </c>
      <c r="Q323" s="20">
        <v>1</v>
      </c>
      <c r="R323" s="20">
        <v>0</v>
      </c>
      <c r="S323" s="20"/>
      <c r="T323" s="30" t="s">
        <v>29</v>
      </c>
      <c r="U323" s="22">
        <v>66563</v>
      </c>
      <c r="V323" s="22">
        <v>66563</v>
      </c>
      <c r="W323" s="22">
        <v>0</v>
      </c>
      <c r="X323" s="31">
        <v>0</v>
      </c>
      <c r="Y323" s="31">
        <v>0</v>
      </c>
      <c r="Z323" s="22">
        <v>0</v>
      </c>
      <c r="AA323" s="31">
        <v>0</v>
      </c>
      <c r="AB323" s="32">
        <v>0</v>
      </c>
    </row>
    <row r="324" spans="1:28" x14ac:dyDescent="0.25">
      <c r="A324" s="30" t="s">
        <v>516</v>
      </c>
      <c r="B324" s="30" t="s">
        <v>492</v>
      </c>
      <c r="C324" s="30" t="s">
        <v>70</v>
      </c>
      <c r="D324" s="30" t="s">
        <v>140</v>
      </c>
      <c r="E324" s="20" t="s">
        <v>72</v>
      </c>
      <c r="F324" s="20">
        <v>3</v>
      </c>
      <c r="G324" s="20">
        <v>5</v>
      </c>
      <c r="H324" s="20">
        <v>6</v>
      </c>
      <c r="I324" s="20">
        <v>384</v>
      </c>
      <c r="J324" s="20">
        <v>14</v>
      </c>
      <c r="K324" s="20">
        <v>1</v>
      </c>
      <c r="L324" s="20">
        <v>2</v>
      </c>
      <c r="M324" s="20">
        <v>9</v>
      </c>
      <c r="N324" s="20">
        <v>0</v>
      </c>
      <c r="O324" s="20">
        <v>2451</v>
      </c>
      <c r="P324" s="20">
        <v>1</v>
      </c>
      <c r="Q324" s="20">
        <v>1</v>
      </c>
      <c r="R324" s="20">
        <v>0</v>
      </c>
      <c r="S324" s="20"/>
      <c r="T324" s="30" t="s">
        <v>29</v>
      </c>
      <c r="U324" s="22">
        <v>3033</v>
      </c>
      <c r="V324" s="22">
        <v>3033</v>
      </c>
      <c r="W324" s="22">
        <v>0</v>
      </c>
      <c r="X324" s="31">
        <v>0</v>
      </c>
      <c r="Y324" s="31">
        <v>0</v>
      </c>
      <c r="Z324" s="22">
        <v>0</v>
      </c>
      <c r="AA324" s="31">
        <v>0</v>
      </c>
      <c r="AB324" s="32">
        <v>0</v>
      </c>
    </row>
    <row r="325" spans="1:28" x14ac:dyDescent="0.25">
      <c r="A325" s="30" t="s">
        <v>517</v>
      </c>
      <c r="B325" s="30" t="s">
        <v>492</v>
      </c>
      <c r="C325" s="30" t="s">
        <v>70</v>
      </c>
      <c r="D325" s="30" t="s">
        <v>142</v>
      </c>
      <c r="E325" s="20" t="s">
        <v>72</v>
      </c>
      <c r="F325" s="20">
        <v>3</v>
      </c>
      <c r="G325" s="20">
        <v>5</v>
      </c>
      <c r="H325" s="20">
        <v>6</v>
      </c>
      <c r="I325" s="20">
        <v>384</v>
      </c>
      <c r="J325" s="20">
        <v>14</v>
      </c>
      <c r="K325" s="20">
        <v>1</v>
      </c>
      <c r="L325" s="20">
        <v>2</v>
      </c>
      <c r="M325" s="20">
        <v>9</v>
      </c>
      <c r="N325" s="20">
        <v>0</v>
      </c>
      <c r="O325" s="20">
        <v>2471</v>
      </c>
      <c r="P325" s="20">
        <v>1</v>
      </c>
      <c r="Q325" s="20">
        <v>1</v>
      </c>
      <c r="R325" s="20">
        <v>0</v>
      </c>
      <c r="S325" s="20"/>
      <c r="T325" s="30" t="s">
        <v>29</v>
      </c>
      <c r="U325" s="22">
        <v>1519222</v>
      </c>
      <c r="V325" s="22">
        <v>1519222</v>
      </c>
      <c r="W325" s="22">
        <v>0</v>
      </c>
      <c r="X325" s="31">
        <v>0</v>
      </c>
      <c r="Y325" s="31">
        <v>0</v>
      </c>
      <c r="Z325" s="22">
        <v>0</v>
      </c>
      <c r="AA325" s="31">
        <v>0</v>
      </c>
      <c r="AB325" s="32">
        <v>0</v>
      </c>
    </row>
    <row r="326" spans="1:28" x14ac:dyDescent="0.25">
      <c r="A326" s="30" t="s">
        <v>518</v>
      </c>
      <c r="B326" s="30" t="s">
        <v>492</v>
      </c>
      <c r="C326" s="30" t="s">
        <v>70</v>
      </c>
      <c r="D326" s="30" t="s">
        <v>144</v>
      </c>
      <c r="E326" s="20" t="s">
        <v>72</v>
      </c>
      <c r="F326" s="20">
        <v>3</v>
      </c>
      <c r="G326" s="20">
        <v>5</v>
      </c>
      <c r="H326" s="20">
        <v>6</v>
      </c>
      <c r="I326" s="20">
        <v>384</v>
      </c>
      <c r="J326" s="20">
        <v>14</v>
      </c>
      <c r="K326" s="20">
        <v>1</v>
      </c>
      <c r="L326" s="20">
        <v>2</v>
      </c>
      <c r="M326" s="20">
        <v>9</v>
      </c>
      <c r="N326" s="20">
        <v>0</v>
      </c>
      <c r="O326" s="20">
        <v>2481</v>
      </c>
      <c r="P326" s="20">
        <v>1</v>
      </c>
      <c r="Q326" s="20">
        <v>1</v>
      </c>
      <c r="R326" s="20">
        <v>0</v>
      </c>
      <c r="S326" s="20"/>
      <c r="T326" s="30" t="s">
        <v>29</v>
      </c>
      <c r="U326" s="22">
        <v>8515</v>
      </c>
      <c r="V326" s="22">
        <v>8515</v>
      </c>
      <c r="W326" s="22">
        <v>0</v>
      </c>
      <c r="X326" s="31">
        <v>0</v>
      </c>
      <c r="Y326" s="31">
        <v>0</v>
      </c>
      <c r="Z326" s="22">
        <v>0</v>
      </c>
      <c r="AA326" s="31">
        <v>0</v>
      </c>
      <c r="AB326" s="32">
        <v>0</v>
      </c>
    </row>
    <row r="327" spans="1:28" x14ac:dyDescent="0.25">
      <c r="A327" s="30" t="s">
        <v>519</v>
      </c>
      <c r="B327" s="30" t="s">
        <v>492</v>
      </c>
      <c r="C327" s="30" t="s">
        <v>70</v>
      </c>
      <c r="D327" s="30" t="s">
        <v>146</v>
      </c>
      <c r="E327" s="20" t="s">
        <v>72</v>
      </c>
      <c r="F327" s="20">
        <v>3</v>
      </c>
      <c r="G327" s="20">
        <v>5</v>
      </c>
      <c r="H327" s="20">
        <v>6</v>
      </c>
      <c r="I327" s="20">
        <v>384</v>
      </c>
      <c r="J327" s="20">
        <v>14</v>
      </c>
      <c r="K327" s="20">
        <v>1</v>
      </c>
      <c r="L327" s="20">
        <v>2</v>
      </c>
      <c r="M327" s="20">
        <v>9</v>
      </c>
      <c r="N327" s="20">
        <v>0</v>
      </c>
      <c r="O327" s="20">
        <v>2491</v>
      </c>
      <c r="P327" s="20">
        <v>1</v>
      </c>
      <c r="Q327" s="20">
        <v>1</v>
      </c>
      <c r="R327" s="20">
        <v>0</v>
      </c>
      <c r="S327" s="20"/>
      <c r="T327" s="30" t="s">
        <v>29</v>
      </c>
      <c r="U327" s="22">
        <v>237078</v>
      </c>
      <c r="V327" s="22">
        <v>237078</v>
      </c>
      <c r="W327" s="22">
        <v>0</v>
      </c>
      <c r="X327" s="31">
        <v>0</v>
      </c>
      <c r="Y327" s="31">
        <v>0</v>
      </c>
      <c r="Z327" s="22">
        <v>0</v>
      </c>
      <c r="AA327" s="31">
        <v>0</v>
      </c>
      <c r="AB327" s="32">
        <v>0</v>
      </c>
    </row>
    <row r="328" spans="1:28" x14ac:dyDescent="0.25">
      <c r="A328" s="30" t="s">
        <v>520</v>
      </c>
      <c r="B328" s="30" t="s">
        <v>492</v>
      </c>
      <c r="C328" s="30" t="s">
        <v>70</v>
      </c>
      <c r="D328" s="30" t="s">
        <v>148</v>
      </c>
      <c r="E328" s="20" t="s">
        <v>72</v>
      </c>
      <c r="F328" s="20">
        <v>3</v>
      </c>
      <c r="G328" s="20">
        <v>5</v>
      </c>
      <c r="H328" s="20">
        <v>6</v>
      </c>
      <c r="I328" s="20">
        <v>384</v>
      </c>
      <c r="J328" s="20">
        <v>14</v>
      </c>
      <c r="K328" s="20">
        <v>1</v>
      </c>
      <c r="L328" s="20">
        <v>2</v>
      </c>
      <c r="M328" s="20">
        <v>9</v>
      </c>
      <c r="N328" s="20">
        <v>0</v>
      </c>
      <c r="O328" s="20">
        <v>2561</v>
      </c>
      <c r="P328" s="20">
        <v>1</v>
      </c>
      <c r="Q328" s="20">
        <v>1</v>
      </c>
      <c r="R328" s="20">
        <v>0</v>
      </c>
      <c r="S328" s="20"/>
      <c r="T328" s="30" t="s">
        <v>29</v>
      </c>
      <c r="U328" s="22">
        <v>12630</v>
      </c>
      <c r="V328" s="22">
        <v>12630</v>
      </c>
      <c r="W328" s="22">
        <v>0</v>
      </c>
      <c r="X328" s="31">
        <v>0</v>
      </c>
      <c r="Y328" s="31">
        <v>0</v>
      </c>
      <c r="Z328" s="22">
        <v>0</v>
      </c>
      <c r="AA328" s="31">
        <v>0</v>
      </c>
      <c r="AB328" s="32">
        <v>0</v>
      </c>
    </row>
    <row r="329" spans="1:28" x14ac:dyDescent="0.25">
      <c r="A329" s="30" t="s">
        <v>521</v>
      </c>
      <c r="B329" s="30" t="s">
        <v>492</v>
      </c>
      <c r="C329" s="30" t="s">
        <v>70</v>
      </c>
      <c r="D329" s="30" t="s">
        <v>351</v>
      </c>
      <c r="E329" s="20" t="s">
        <v>72</v>
      </c>
      <c r="F329" s="20">
        <v>3</v>
      </c>
      <c r="G329" s="20">
        <v>5</v>
      </c>
      <c r="H329" s="20">
        <v>6</v>
      </c>
      <c r="I329" s="20">
        <v>384</v>
      </c>
      <c r="J329" s="20">
        <v>14</v>
      </c>
      <c r="K329" s="20">
        <v>1</v>
      </c>
      <c r="L329" s="20">
        <v>2</v>
      </c>
      <c r="M329" s="20">
        <v>9</v>
      </c>
      <c r="N329" s="20">
        <v>0</v>
      </c>
      <c r="O329" s="20">
        <v>2591</v>
      </c>
      <c r="P329" s="20">
        <v>1</v>
      </c>
      <c r="Q329" s="20">
        <v>1</v>
      </c>
      <c r="R329" s="20">
        <v>0</v>
      </c>
      <c r="S329" s="20"/>
      <c r="T329" s="30" t="s">
        <v>29</v>
      </c>
      <c r="U329" s="22">
        <v>6757</v>
      </c>
      <c r="V329" s="22">
        <v>6757</v>
      </c>
      <c r="W329" s="22">
        <v>0</v>
      </c>
      <c r="X329" s="31">
        <v>0</v>
      </c>
      <c r="Y329" s="31">
        <v>0</v>
      </c>
      <c r="Z329" s="22">
        <v>0</v>
      </c>
      <c r="AA329" s="31">
        <v>0</v>
      </c>
      <c r="AB329" s="32">
        <v>0</v>
      </c>
    </row>
    <row r="330" spans="1:28" x14ac:dyDescent="0.25">
      <c r="A330" s="30" t="s">
        <v>522</v>
      </c>
      <c r="B330" s="30" t="s">
        <v>492</v>
      </c>
      <c r="C330" s="30" t="s">
        <v>70</v>
      </c>
      <c r="D330" s="30" t="s">
        <v>150</v>
      </c>
      <c r="E330" s="20" t="s">
        <v>72</v>
      </c>
      <c r="F330" s="20">
        <v>3</v>
      </c>
      <c r="G330" s="20">
        <v>5</v>
      </c>
      <c r="H330" s="20">
        <v>6</v>
      </c>
      <c r="I330" s="20">
        <v>384</v>
      </c>
      <c r="J330" s="20">
        <v>14</v>
      </c>
      <c r="K330" s="20">
        <v>1</v>
      </c>
      <c r="L330" s="20">
        <v>2</v>
      </c>
      <c r="M330" s="20">
        <v>9</v>
      </c>
      <c r="N330" s="20">
        <v>0</v>
      </c>
      <c r="O330" s="20">
        <v>2611</v>
      </c>
      <c r="P330" s="20">
        <v>1</v>
      </c>
      <c r="Q330" s="20">
        <v>1</v>
      </c>
      <c r="R330" s="20">
        <v>0</v>
      </c>
      <c r="S330" s="20"/>
      <c r="T330" s="30" t="s">
        <v>29</v>
      </c>
      <c r="U330" s="22">
        <v>1882068</v>
      </c>
      <c r="V330" s="22">
        <v>1882068</v>
      </c>
      <c r="W330" s="22">
        <v>0</v>
      </c>
      <c r="X330" s="31">
        <v>0</v>
      </c>
      <c r="Y330" s="31">
        <v>440100</v>
      </c>
      <c r="Z330" s="22">
        <v>0</v>
      </c>
      <c r="AA330" s="31">
        <v>0</v>
      </c>
      <c r="AB330" s="32">
        <v>0</v>
      </c>
    </row>
    <row r="331" spans="1:28" x14ac:dyDescent="0.25">
      <c r="A331" s="30" t="s">
        <v>523</v>
      </c>
      <c r="B331" s="30" t="s">
        <v>492</v>
      </c>
      <c r="C331" s="30" t="s">
        <v>70</v>
      </c>
      <c r="D331" s="30" t="s">
        <v>153</v>
      </c>
      <c r="E331" s="20" t="s">
        <v>72</v>
      </c>
      <c r="F331" s="20">
        <v>3</v>
      </c>
      <c r="G331" s="20">
        <v>5</v>
      </c>
      <c r="H331" s="20">
        <v>6</v>
      </c>
      <c r="I331" s="20">
        <v>384</v>
      </c>
      <c r="J331" s="20">
        <v>14</v>
      </c>
      <c r="K331" s="20">
        <v>1</v>
      </c>
      <c r="L331" s="20">
        <v>2</v>
      </c>
      <c r="M331" s="20">
        <v>9</v>
      </c>
      <c r="N331" s="20">
        <v>0</v>
      </c>
      <c r="O331" s="20">
        <v>2911</v>
      </c>
      <c r="P331" s="20">
        <v>1</v>
      </c>
      <c r="Q331" s="20">
        <v>1</v>
      </c>
      <c r="R331" s="20">
        <v>0</v>
      </c>
      <c r="S331" s="20"/>
      <c r="T331" s="30" t="s">
        <v>29</v>
      </c>
      <c r="U331" s="22">
        <v>3896131</v>
      </c>
      <c r="V331" s="22">
        <v>3896131</v>
      </c>
      <c r="W331" s="22">
        <v>0</v>
      </c>
      <c r="X331" s="31">
        <v>0</v>
      </c>
      <c r="Y331" s="31">
        <v>0</v>
      </c>
      <c r="Z331" s="22">
        <v>0</v>
      </c>
      <c r="AA331" s="31">
        <v>0</v>
      </c>
      <c r="AB331" s="32">
        <v>0</v>
      </c>
    </row>
    <row r="332" spans="1:28" x14ac:dyDescent="0.25">
      <c r="A332" s="30" t="s">
        <v>524</v>
      </c>
      <c r="B332" s="30" t="s">
        <v>492</v>
      </c>
      <c r="C332" s="30" t="s">
        <v>70</v>
      </c>
      <c r="D332" s="30" t="s">
        <v>157</v>
      </c>
      <c r="E332" s="20" t="s">
        <v>72</v>
      </c>
      <c r="F332" s="20">
        <v>3</v>
      </c>
      <c r="G332" s="20">
        <v>5</v>
      </c>
      <c r="H332" s="20">
        <v>6</v>
      </c>
      <c r="I332" s="20">
        <v>384</v>
      </c>
      <c r="J332" s="20">
        <v>14</v>
      </c>
      <c r="K332" s="20">
        <v>1</v>
      </c>
      <c r="L332" s="20">
        <v>2</v>
      </c>
      <c r="M332" s="20">
        <v>9</v>
      </c>
      <c r="N332" s="20">
        <v>0</v>
      </c>
      <c r="O332" s="20">
        <v>2941</v>
      </c>
      <c r="P332" s="20">
        <v>1</v>
      </c>
      <c r="Q332" s="20">
        <v>1</v>
      </c>
      <c r="R332" s="20">
        <v>0</v>
      </c>
      <c r="S332" s="20"/>
      <c r="T332" s="30" t="s">
        <v>29</v>
      </c>
      <c r="U332" s="22">
        <v>562212</v>
      </c>
      <c r="V332" s="22">
        <v>562212</v>
      </c>
      <c r="W332" s="22">
        <v>0</v>
      </c>
      <c r="X332" s="31">
        <v>0</v>
      </c>
      <c r="Y332" s="31">
        <v>0</v>
      </c>
      <c r="Z332" s="22">
        <v>0</v>
      </c>
      <c r="AA332" s="31">
        <v>0</v>
      </c>
      <c r="AB332" s="32">
        <v>0</v>
      </c>
    </row>
    <row r="333" spans="1:28" x14ac:dyDescent="0.25">
      <c r="A333" s="30" t="s">
        <v>525</v>
      </c>
      <c r="B333" s="30" t="s">
        <v>492</v>
      </c>
      <c r="C333" s="30" t="s">
        <v>70</v>
      </c>
      <c r="D333" s="30" t="s">
        <v>161</v>
      </c>
      <c r="E333" s="20" t="s">
        <v>72</v>
      </c>
      <c r="F333" s="20">
        <v>3</v>
      </c>
      <c r="G333" s="20">
        <v>5</v>
      </c>
      <c r="H333" s="20">
        <v>6</v>
      </c>
      <c r="I333" s="20">
        <v>384</v>
      </c>
      <c r="J333" s="20">
        <v>14</v>
      </c>
      <c r="K333" s="20">
        <v>1</v>
      </c>
      <c r="L333" s="20">
        <v>2</v>
      </c>
      <c r="M333" s="20">
        <v>9</v>
      </c>
      <c r="N333" s="20">
        <v>0</v>
      </c>
      <c r="O333" s="20">
        <v>3112</v>
      </c>
      <c r="P333" s="20">
        <v>1</v>
      </c>
      <c r="Q333" s="20">
        <v>1</v>
      </c>
      <c r="R333" s="20">
        <v>0</v>
      </c>
      <c r="S333" s="20"/>
      <c r="T333" s="30" t="s">
        <v>32</v>
      </c>
      <c r="U333" s="22">
        <v>224080752</v>
      </c>
      <c r="V333" s="22">
        <v>224080752</v>
      </c>
      <c r="W333" s="22">
        <v>0</v>
      </c>
      <c r="X333" s="31">
        <v>0</v>
      </c>
      <c r="Y333" s="31">
        <v>0</v>
      </c>
      <c r="Z333" s="22">
        <v>0</v>
      </c>
      <c r="AA333" s="31">
        <v>0</v>
      </c>
      <c r="AB333" s="32">
        <v>0</v>
      </c>
    </row>
    <row r="334" spans="1:28" x14ac:dyDescent="0.25">
      <c r="A334" s="30" t="s">
        <v>526</v>
      </c>
      <c r="B334" s="30" t="s">
        <v>492</v>
      </c>
      <c r="C334" s="30" t="s">
        <v>70</v>
      </c>
      <c r="D334" s="30" t="s">
        <v>184</v>
      </c>
      <c r="E334" s="20" t="s">
        <v>72</v>
      </c>
      <c r="F334" s="20">
        <v>3</v>
      </c>
      <c r="G334" s="20">
        <v>5</v>
      </c>
      <c r="H334" s="20">
        <v>6</v>
      </c>
      <c r="I334" s="20">
        <v>384</v>
      </c>
      <c r="J334" s="20">
        <v>14</v>
      </c>
      <c r="K334" s="20">
        <v>1</v>
      </c>
      <c r="L334" s="20">
        <v>2</v>
      </c>
      <c r="M334" s="20">
        <v>9</v>
      </c>
      <c r="N334" s="20">
        <v>0</v>
      </c>
      <c r="O334" s="20">
        <v>3331</v>
      </c>
      <c r="P334" s="20">
        <v>1</v>
      </c>
      <c r="Q334" s="20">
        <v>1</v>
      </c>
      <c r="R334" s="20">
        <v>0</v>
      </c>
      <c r="S334" s="20"/>
      <c r="T334" s="30" t="s">
        <v>32</v>
      </c>
      <c r="U334" s="22">
        <v>0</v>
      </c>
      <c r="V334" s="22">
        <v>999563</v>
      </c>
      <c r="W334" s="22">
        <v>0</v>
      </c>
      <c r="X334" s="31">
        <v>0</v>
      </c>
      <c r="Y334" s="31">
        <v>0</v>
      </c>
      <c r="Z334" s="22">
        <v>0</v>
      </c>
      <c r="AA334" s="31">
        <v>0</v>
      </c>
      <c r="AB334" s="32">
        <v>0</v>
      </c>
    </row>
    <row r="335" spans="1:28" x14ac:dyDescent="0.25">
      <c r="A335" s="30" t="s">
        <v>527</v>
      </c>
      <c r="B335" s="30" t="s">
        <v>492</v>
      </c>
      <c r="C335" s="30" t="s">
        <v>70</v>
      </c>
      <c r="D335" s="30" t="s">
        <v>74</v>
      </c>
      <c r="E335" s="20" t="s">
        <v>72</v>
      </c>
      <c r="F335" s="20">
        <v>3</v>
      </c>
      <c r="G335" s="20">
        <v>5</v>
      </c>
      <c r="H335" s="20">
        <v>6</v>
      </c>
      <c r="I335" s="20">
        <v>384</v>
      </c>
      <c r="J335" s="20">
        <v>14</v>
      </c>
      <c r="K335" s="20">
        <v>1</v>
      </c>
      <c r="L335" s="20">
        <v>2</v>
      </c>
      <c r="M335" s="20">
        <v>9</v>
      </c>
      <c r="N335" s="20">
        <v>0</v>
      </c>
      <c r="O335" s="20">
        <v>3571</v>
      </c>
      <c r="P335" s="20">
        <v>1</v>
      </c>
      <c r="Q335" s="20">
        <v>1</v>
      </c>
      <c r="R335" s="20">
        <v>0</v>
      </c>
      <c r="S335" s="20"/>
      <c r="T335" s="30" t="s">
        <v>32</v>
      </c>
      <c r="U335" s="22">
        <v>313022154</v>
      </c>
      <c r="V335" s="22">
        <v>313022154</v>
      </c>
      <c r="W335" s="22">
        <v>0</v>
      </c>
      <c r="X335" s="31">
        <v>0</v>
      </c>
      <c r="Y335" s="31">
        <v>76800000</v>
      </c>
      <c r="Z335" s="22">
        <v>0</v>
      </c>
      <c r="AA335" s="31">
        <v>0</v>
      </c>
      <c r="AB335" s="32">
        <v>0</v>
      </c>
    </row>
    <row r="336" spans="1:28" x14ac:dyDescent="0.25">
      <c r="A336" s="30" t="s">
        <v>528</v>
      </c>
      <c r="B336" s="30" t="s">
        <v>492</v>
      </c>
      <c r="C336" s="30" t="s">
        <v>70</v>
      </c>
      <c r="D336" s="30" t="s">
        <v>225</v>
      </c>
      <c r="E336" s="20" t="s">
        <v>72</v>
      </c>
      <c r="F336" s="20">
        <v>3</v>
      </c>
      <c r="G336" s="20">
        <v>5</v>
      </c>
      <c r="H336" s="20">
        <v>6</v>
      </c>
      <c r="I336" s="20">
        <v>384</v>
      </c>
      <c r="J336" s="20">
        <v>14</v>
      </c>
      <c r="K336" s="20">
        <v>1</v>
      </c>
      <c r="L336" s="20">
        <v>2</v>
      </c>
      <c r="M336" s="20">
        <v>9</v>
      </c>
      <c r="N336" s="20">
        <v>0</v>
      </c>
      <c r="O336" s="20">
        <v>3981</v>
      </c>
      <c r="P336" s="20">
        <v>1</v>
      </c>
      <c r="Q336" s="20">
        <v>1</v>
      </c>
      <c r="R336" s="20">
        <v>0</v>
      </c>
      <c r="S336" s="20"/>
      <c r="T336" s="30" t="s">
        <v>32</v>
      </c>
      <c r="U336" s="22">
        <v>28382921</v>
      </c>
      <c r="V336" s="22">
        <v>28382921</v>
      </c>
      <c r="W336" s="22">
        <v>7459405.7000000002</v>
      </c>
      <c r="X336" s="31">
        <v>7459405.7000000002</v>
      </c>
      <c r="Y336" s="31">
        <v>28382921</v>
      </c>
      <c r="Z336" s="22">
        <v>2492394.7000000002</v>
      </c>
      <c r="AA336" s="31">
        <v>2492394.7000000002</v>
      </c>
      <c r="AB336" s="32">
        <v>0</v>
      </c>
    </row>
    <row r="337" spans="1:28" x14ac:dyDescent="0.25">
      <c r="A337" s="30" t="s">
        <v>529</v>
      </c>
      <c r="B337" s="30" t="s">
        <v>492</v>
      </c>
      <c r="C337" s="30" t="s">
        <v>70</v>
      </c>
      <c r="D337" s="30" t="s">
        <v>227</v>
      </c>
      <c r="E337" s="20" t="s">
        <v>72</v>
      </c>
      <c r="F337" s="20">
        <v>3</v>
      </c>
      <c r="G337" s="20">
        <v>5</v>
      </c>
      <c r="H337" s="20">
        <v>6</v>
      </c>
      <c r="I337" s="20">
        <v>384</v>
      </c>
      <c r="J337" s="20">
        <v>14</v>
      </c>
      <c r="K337" s="20">
        <v>1</v>
      </c>
      <c r="L337" s="20">
        <v>2</v>
      </c>
      <c r="M337" s="20">
        <v>9</v>
      </c>
      <c r="N337" s="20">
        <v>0</v>
      </c>
      <c r="O337" s="20">
        <v>3982</v>
      </c>
      <c r="P337" s="20">
        <v>1</v>
      </c>
      <c r="Q337" s="20">
        <v>1</v>
      </c>
      <c r="R337" s="20">
        <v>0</v>
      </c>
      <c r="S337" s="20"/>
      <c r="T337" s="30" t="s">
        <v>32</v>
      </c>
      <c r="U337" s="22">
        <v>17694279</v>
      </c>
      <c r="V337" s="22">
        <v>17694279</v>
      </c>
      <c r="W337" s="22">
        <v>2108428.9299999997</v>
      </c>
      <c r="X337" s="31">
        <v>2108428.9300000002</v>
      </c>
      <c r="Y337" s="31">
        <v>17694279</v>
      </c>
      <c r="Z337" s="22">
        <v>606784.73</v>
      </c>
      <c r="AA337" s="31">
        <v>606784.73</v>
      </c>
      <c r="AB337" s="32">
        <v>0</v>
      </c>
    </row>
    <row r="338" spans="1:28" x14ac:dyDescent="0.25">
      <c r="A338" s="30" t="s">
        <v>530</v>
      </c>
      <c r="B338" s="30" t="s">
        <v>492</v>
      </c>
      <c r="C338" s="30" t="s">
        <v>70</v>
      </c>
      <c r="D338" s="30" t="s">
        <v>444</v>
      </c>
      <c r="E338" s="20" t="s">
        <v>72</v>
      </c>
      <c r="F338" s="20">
        <v>3</v>
      </c>
      <c r="G338" s="20">
        <v>5</v>
      </c>
      <c r="H338" s="20">
        <v>6</v>
      </c>
      <c r="I338" s="20">
        <v>384</v>
      </c>
      <c r="J338" s="20">
        <v>14</v>
      </c>
      <c r="K338" s="20">
        <v>1</v>
      </c>
      <c r="L338" s="20">
        <v>2</v>
      </c>
      <c r="M338" s="20">
        <v>9</v>
      </c>
      <c r="N338" s="20">
        <v>0</v>
      </c>
      <c r="O338" s="20">
        <v>3993</v>
      </c>
      <c r="P338" s="20">
        <v>1</v>
      </c>
      <c r="Q338" s="20">
        <v>1</v>
      </c>
      <c r="R338" s="20">
        <v>0</v>
      </c>
      <c r="S338" s="20"/>
      <c r="T338" s="30" t="s">
        <v>32</v>
      </c>
      <c r="U338" s="22">
        <v>0</v>
      </c>
      <c r="V338" s="22">
        <v>46721837</v>
      </c>
      <c r="W338" s="22">
        <v>46721837</v>
      </c>
      <c r="X338" s="31">
        <v>0</v>
      </c>
      <c r="Y338" s="31">
        <v>0</v>
      </c>
      <c r="Z338" s="22">
        <v>46721837</v>
      </c>
      <c r="AA338" s="31">
        <v>0</v>
      </c>
      <c r="AB338" s="32">
        <v>46721837</v>
      </c>
    </row>
    <row r="339" spans="1:28" x14ac:dyDescent="0.25">
      <c r="A339" s="30" t="s">
        <v>531</v>
      </c>
      <c r="B339" s="30" t="s">
        <v>492</v>
      </c>
      <c r="C339" s="30" t="s">
        <v>229</v>
      </c>
      <c r="D339" s="30" t="s">
        <v>232</v>
      </c>
      <c r="E339" s="20" t="s">
        <v>79</v>
      </c>
      <c r="F339" s="20">
        <v>3</v>
      </c>
      <c r="G339" s="20">
        <v>5</v>
      </c>
      <c r="H339" s="20">
        <v>6</v>
      </c>
      <c r="I339" s="20">
        <v>384</v>
      </c>
      <c r="J339" s="20">
        <v>15</v>
      </c>
      <c r="K339" s="20" t="s">
        <v>230</v>
      </c>
      <c r="L339" s="20">
        <v>1</v>
      </c>
      <c r="M339" s="20">
        <v>9</v>
      </c>
      <c r="N339" s="20">
        <v>0</v>
      </c>
      <c r="O339" s="20">
        <v>1311</v>
      </c>
      <c r="P339" s="20">
        <v>1</v>
      </c>
      <c r="Q339" s="20">
        <v>1</v>
      </c>
      <c r="R339" s="20">
        <v>0</v>
      </c>
      <c r="S339" s="20"/>
      <c r="T339" s="30" t="s">
        <v>27</v>
      </c>
      <c r="U339" s="22">
        <v>2651483</v>
      </c>
      <c r="V339" s="22">
        <v>2651483</v>
      </c>
      <c r="W339" s="22">
        <v>636357</v>
      </c>
      <c r="X339" s="31">
        <v>636357</v>
      </c>
      <c r="Y339" s="31">
        <v>636357</v>
      </c>
      <c r="Z339" s="22">
        <v>212119</v>
      </c>
      <c r="AA339" s="31">
        <v>212119</v>
      </c>
      <c r="AB339" s="32">
        <v>0</v>
      </c>
    </row>
    <row r="340" spans="1:28" x14ac:dyDescent="0.25">
      <c r="A340" s="30" t="s">
        <v>532</v>
      </c>
      <c r="B340" s="30" t="s">
        <v>492</v>
      </c>
      <c r="C340" s="30" t="s">
        <v>229</v>
      </c>
      <c r="D340" s="30" t="s">
        <v>234</v>
      </c>
      <c r="E340" s="20" t="s">
        <v>79</v>
      </c>
      <c r="F340" s="20">
        <v>3</v>
      </c>
      <c r="G340" s="20">
        <v>5</v>
      </c>
      <c r="H340" s="20">
        <v>6</v>
      </c>
      <c r="I340" s="20">
        <v>384</v>
      </c>
      <c r="J340" s="20">
        <v>15</v>
      </c>
      <c r="K340" s="20" t="s">
        <v>230</v>
      </c>
      <c r="L340" s="20">
        <v>1</v>
      </c>
      <c r="M340" s="20">
        <v>9</v>
      </c>
      <c r="N340" s="20">
        <v>0</v>
      </c>
      <c r="O340" s="20">
        <v>1321</v>
      </c>
      <c r="P340" s="20">
        <v>1</v>
      </c>
      <c r="Q340" s="20">
        <v>1</v>
      </c>
      <c r="R340" s="20">
        <v>0</v>
      </c>
      <c r="S340" s="20"/>
      <c r="T340" s="30" t="s">
        <v>27</v>
      </c>
      <c r="U340" s="22">
        <v>28956009</v>
      </c>
      <c r="V340" s="22">
        <v>28956009</v>
      </c>
      <c r="W340" s="22">
        <v>7528563</v>
      </c>
      <c r="X340" s="31">
        <v>7528563</v>
      </c>
      <c r="Y340" s="31">
        <v>7528563</v>
      </c>
      <c r="Z340" s="22">
        <v>2461261</v>
      </c>
      <c r="AA340" s="31">
        <v>2461261</v>
      </c>
      <c r="AB340" s="32">
        <v>0</v>
      </c>
    </row>
    <row r="341" spans="1:28" x14ac:dyDescent="0.25">
      <c r="A341" s="30" t="s">
        <v>533</v>
      </c>
      <c r="B341" s="30" t="s">
        <v>492</v>
      </c>
      <c r="C341" s="30" t="s">
        <v>229</v>
      </c>
      <c r="D341" s="30" t="s">
        <v>236</v>
      </c>
      <c r="E341" s="20" t="s">
        <v>79</v>
      </c>
      <c r="F341" s="20">
        <v>3</v>
      </c>
      <c r="G341" s="20">
        <v>5</v>
      </c>
      <c r="H341" s="20">
        <v>6</v>
      </c>
      <c r="I341" s="20">
        <v>384</v>
      </c>
      <c r="J341" s="20">
        <v>15</v>
      </c>
      <c r="K341" s="20" t="s">
        <v>230</v>
      </c>
      <c r="L341" s="20">
        <v>1</v>
      </c>
      <c r="M341" s="20">
        <v>9</v>
      </c>
      <c r="N341" s="20">
        <v>0</v>
      </c>
      <c r="O341" s="20">
        <v>1411</v>
      </c>
      <c r="P341" s="20">
        <v>1</v>
      </c>
      <c r="Q341" s="20">
        <v>1</v>
      </c>
      <c r="R341" s="20">
        <v>1</v>
      </c>
      <c r="S341" s="20"/>
      <c r="T341" s="30" t="s">
        <v>27</v>
      </c>
      <c r="U341" s="22">
        <v>20746008</v>
      </c>
      <c r="V341" s="22">
        <v>20746008</v>
      </c>
      <c r="W341" s="22">
        <v>4042356.76</v>
      </c>
      <c r="X341" s="31">
        <v>4042356.76</v>
      </c>
      <c r="Y341" s="31">
        <v>4042356.76</v>
      </c>
      <c r="Z341" s="22">
        <v>2019513.65</v>
      </c>
      <c r="AA341" s="31">
        <v>2019513.65</v>
      </c>
      <c r="AB341" s="32">
        <v>0</v>
      </c>
    </row>
    <row r="342" spans="1:28" x14ac:dyDescent="0.25">
      <c r="A342" s="30" t="s">
        <v>534</v>
      </c>
      <c r="B342" s="30" t="s">
        <v>492</v>
      </c>
      <c r="C342" s="30" t="s">
        <v>229</v>
      </c>
      <c r="D342" s="30" t="s">
        <v>291</v>
      </c>
      <c r="E342" s="20" t="s">
        <v>79</v>
      </c>
      <c r="F342" s="20">
        <v>3</v>
      </c>
      <c r="G342" s="20">
        <v>5</v>
      </c>
      <c r="H342" s="20">
        <v>6</v>
      </c>
      <c r="I342" s="20">
        <v>384</v>
      </c>
      <c r="J342" s="20">
        <v>15</v>
      </c>
      <c r="K342" s="20" t="s">
        <v>230</v>
      </c>
      <c r="L342" s="20">
        <v>1</v>
      </c>
      <c r="M342" s="20">
        <v>9</v>
      </c>
      <c r="N342" s="20">
        <v>0</v>
      </c>
      <c r="O342" s="20">
        <v>1421</v>
      </c>
      <c r="P342" s="20">
        <v>1</v>
      </c>
      <c r="Q342" s="20">
        <v>1</v>
      </c>
      <c r="R342" s="20">
        <v>1</v>
      </c>
      <c r="S342" s="20"/>
      <c r="T342" s="30" t="s">
        <v>27</v>
      </c>
      <c r="U342" s="22">
        <v>19108547</v>
      </c>
      <c r="V342" s="22">
        <v>19108547</v>
      </c>
      <c r="W342" s="22">
        <v>4203881</v>
      </c>
      <c r="X342" s="31">
        <v>4203881</v>
      </c>
      <c r="Y342" s="31">
        <v>4203881</v>
      </c>
      <c r="Z342" s="22">
        <v>1910855</v>
      </c>
      <c r="AA342" s="31">
        <v>1910855</v>
      </c>
      <c r="AB342" s="32">
        <v>0</v>
      </c>
    </row>
    <row r="343" spans="1:28" x14ac:dyDescent="0.25">
      <c r="A343" s="30" t="s">
        <v>535</v>
      </c>
      <c r="B343" s="30" t="s">
        <v>492</v>
      </c>
      <c r="C343" s="30" t="s">
        <v>229</v>
      </c>
      <c r="D343" s="30" t="s">
        <v>238</v>
      </c>
      <c r="E343" s="20" t="s">
        <v>79</v>
      </c>
      <c r="F343" s="20">
        <v>3</v>
      </c>
      <c r="G343" s="20">
        <v>5</v>
      </c>
      <c r="H343" s="20">
        <v>6</v>
      </c>
      <c r="I343" s="20">
        <v>384</v>
      </c>
      <c r="J343" s="20">
        <v>15</v>
      </c>
      <c r="K343" s="20" t="s">
        <v>230</v>
      </c>
      <c r="L343" s="20">
        <v>1</v>
      </c>
      <c r="M343" s="20">
        <v>9</v>
      </c>
      <c r="N343" s="20">
        <v>0</v>
      </c>
      <c r="O343" s="20">
        <v>1431</v>
      </c>
      <c r="P343" s="20">
        <v>1</v>
      </c>
      <c r="Q343" s="20">
        <v>1</v>
      </c>
      <c r="R343" s="20">
        <v>0</v>
      </c>
      <c r="S343" s="20"/>
      <c r="T343" s="30" t="s">
        <v>27</v>
      </c>
      <c r="U343" s="22">
        <v>12763539</v>
      </c>
      <c r="V343" s="22">
        <v>12763539</v>
      </c>
      <c r="W343" s="22">
        <v>2807978</v>
      </c>
      <c r="X343" s="31">
        <v>2807978</v>
      </c>
      <c r="Y343" s="31">
        <v>2807978</v>
      </c>
      <c r="Z343" s="22">
        <v>1276354</v>
      </c>
      <c r="AA343" s="31">
        <v>1276354</v>
      </c>
      <c r="AB343" s="32">
        <v>0</v>
      </c>
    </row>
    <row r="344" spans="1:28" x14ac:dyDescent="0.25">
      <c r="A344" s="30" t="s">
        <v>536</v>
      </c>
      <c r="B344" s="30" t="s">
        <v>492</v>
      </c>
      <c r="C344" s="30" t="s">
        <v>229</v>
      </c>
      <c r="D344" s="30" t="s">
        <v>240</v>
      </c>
      <c r="E344" s="20" t="s">
        <v>79</v>
      </c>
      <c r="F344" s="20">
        <v>3</v>
      </c>
      <c r="G344" s="20">
        <v>5</v>
      </c>
      <c r="H344" s="20">
        <v>6</v>
      </c>
      <c r="I344" s="20">
        <v>384</v>
      </c>
      <c r="J344" s="20">
        <v>15</v>
      </c>
      <c r="K344" s="20" t="s">
        <v>230</v>
      </c>
      <c r="L344" s="20">
        <v>1</v>
      </c>
      <c r="M344" s="20">
        <v>9</v>
      </c>
      <c r="N344" s="20">
        <v>0</v>
      </c>
      <c r="O344" s="20">
        <v>1441</v>
      </c>
      <c r="P344" s="20">
        <v>1</v>
      </c>
      <c r="Q344" s="20">
        <v>1</v>
      </c>
      <c r="R344" s="20">
        <v>0</v>
      </c>
      <c r="S344" s="20"/>
      <c r="T344" s="30" t="s">
        <v>27</v>
      </c>
      <c r="U344" s="22">
        <v>11751727</v>
      </c>
      <c r="V344" s="22">
        <v>11751727</v>
      </c>
      <c r="W344" s="22">
        <v>0</v>
      </c>
      <c r="X344" s="31">
        <v>0</v>
      </c>
      <c r="Y344" s="31">
        <v>0</v>
      </c>
      <c r="Z344" s="22">
        <v>0</v>
      </c>
      <c r="AA344" s="31">
        <v>0</v>
      </c>
      <c r="AB344" s="32">
        <v>0</v>
      </c>
    </row>
    <row r="345" spans="1:28" x14ac:dyDescent="0.25">
      <c r="A345" s="30" t="s">
        <v>537</v>
      </c>
      <c r="B345" s="30" t="s">
        <v>492</v>
      </c>
      <c r="C345" s="30" t="s">
        <v>229</v>
      </c>
      <c r="D345" s="30" t="s">
        <v>242</v>
      </c>
      <c r="E345" s="20" t="s">
        <v>79</v>
      </c>
      <c r="F345" s="20">
        <v>3</v>
      </c>
      <c r="G345" s="20">
        <v>5</v>
      </c>
      <c r="H345" s="20">
        <v>6</v>
      </c>
      <c r="I345" s="20">
        <v>384</v>
      </c>
      <c r="J345" s="20">
        <v>15</v>
      </c>
      <c r="K345" s="20" t="s">
        <v>230</v>
      </c>
      <c r="L345" s="20">
        <v>1</v>
      </c>
      <c r="M345" s="20">
        <v>9</v>
      </c>
      <c r="N345" s="20">
        <v>0</v>
      </c>
      <c r="O345" s="20">
        <v>1511</v>
      </c>
      <c r="P345" s="20">
        <v>1</v>
      </c>
      <c r="Q345" s="20">
        <v>1</v>
      </c>
      <c r="R345" s="20">
        <v>0</v>
      </c>
      <c r="S345" s="20"/>
      <c r="T345" s="30" t="s">
        <v>27</v>
      </c>
      <c r="U345" s="22">
        <v>133750044</v>
      </c>
      <c r="V345" s="22">
        <v>133750044</v>
      </c>
      <c r="W345" s="22">
        <v>36188425.530000001</v>
      </c>
      <c r="X345" s="31">
        <v>36188425.530000001</v>
      </c>
      <c r="Y345" s="31">
        <v>36188425.530000001</v>
      </c>
      <c r="Z345" s="22">
        <v>13173440.529999999</v>
      </c>
      <c r="AA345" s="31">
        <v>13173440.529999999</v>
      </c>
      <c r="AB345" s="32">
        <v>0</v>
      </c>
    </row>
    <row r="346" spans="1:28" x14ac:dyDescent="0.25">
      <c r="A346" s="30" t="s">
        <v>538</v>
      </c>
      <c r="B346" s="30" t="s">
        <v>492</v>
      </c>
      <c r="C346" s="30" t="s">
        <v>229</v>
      </c>
      <c r="D346" s="30" t="s">
        <v>244</v>
      </c>
      <c r="E346" s="20" t="s">
        <v>79</v>
      </c>
      <c r="F346" s="20">
        <v>3</v>
      </c>
      <c r="G346" s="20">
        <v>5</v>
      </c>
      <c r="H346" s="20">
        <v>6</v>
      </c>
      <c r="I346" s="20">
        <v>384</v>
      </c>
      <c r="J346" s="20">
        <v>15</v>
      </c>
      <c r="K346" s="20" t="s">
        <v>230</v>
      </c>
      <c r="L346" s="20">
        <v>1</v>
      </c>
      <c r="M346" s="20">
        <v>9</v>
      </c>
      <c r="N346" s="20">
        <v>0</v>
      </c>
      <c r="O346" s="20">
        <v>1531</v>
      </c>
      <c r="P346" s="20">
        <v>1</v>
      </c>
      <c r="Q346" s="20">
        <v>1</v>
      </c>
      <c r="R346" s="20">
        <v>0</v>
      </c>
      <c r="S346" s="20"/>
      <c r="T346" s="30" t="s">
        <v>27</v>
      </c>
      <c r="U346" s="22">
        <v>7759006</v>
      </c>
      <c r="V346" s="22">
        <v>7759006</v>
      </c>
      <c r="W346" s="22">
        <v>581531.6</v>
      </c>
      <c r="X346" s="31">
        <v>581531.6</v>
      </c>
      <c r="Y346" s="31">
        <v>581531.6</v>
      </c>
      <c r="Z346" s="22">
        <v>145382.9</v>
      </c>
      <c r="AA346" s="31">
        <v>145382.9</v>
      </c>
      <c r="AB346" s="32">
        <v>0</v>
      </c>
    </row>
    <row r="347" spans="1:28" x14ac:dyDescent="0.25">
      <c r="A347" s="30" t="s">
        <v>539</v>
      </c>
      <c r="B347" s="30" t="s">
        <v>492</v>
      </c>
      <c r="C347" s="30" t="s">
        <v>229</v>
      </c>
      <c r="D347" s="30" t="s">
        <v>246</v>
      </c>
      <c r="E347" s="20" t="s">
        <v>79</v>
      </c>
      <c r="F347" s="20">
        <v>3</v>
      </c>
      <c r="G347" s="20">
        <v>5</v>
      </c>
      <c r="H347" s="20">
        <v>6</v>
      </c>
      <c r="I347" s="20">
        <v>384</v>
      </c>
      <c r="J347" s="20">
        <v>15</v>
      </c>
      <c r="K347" s="20" t="s">
        <v>230</v>
      </c>
      <c r="L347" s="20">
        <v>1</v>
      </c>
      <c r="M347" s="20">
        <v>9</v>
      </c>
      <c r="N347" s="20">
        <v>0</v>
      </c>
      <c r="O347" s="20">
        <v>1541</v>
      </c>
      <c r="P347" s="20">
        <v>1</v>
      </c>
      <c r="Q347" s="20">
        <v>1</v>
      </c>
      <c r="R347" s="20">
        <v>18</v>
      </c>
      <c r="S347" s="20"/>
      <c r="T347" s="30" t="s">
        <v>27</v>
      </c>
      <c r="U347" s="22">
        <v>33578544</v>
      </c>
      <c r="V347" s="22">
        <v>33578544</v>
      </c>
      <c r="W347" s="22">
        <v>0</v>
      </c>
      <c r="X347" s="31">
        <v>0</v>
      </c>
      <c r="Y347" s="31">
        <v>0</v>
      </c>
      <c r="Z347" s="22">
        <v>0</v>
      </c>
      <c r="AA347" s="31">
        <v>0</v>
      </c>
      <c r="AB347" s="32">
        <v>0</v>
      </c>
    </row>
    <row r="348" spans="1:28" x14ac:dyDescent="0.25">
      <c r="A348" s="30" t="s">
        <v>540</v>
      </c>
      <c r="B348" s="30" t="s">
        <v>492</v>
      </c>
      <c r="C348" s="30" t="s">
        <v>229</v>
      </c>
      <c r="D348" s="30" t="s">
        <v>248</v>
      </c>
      <c r="E348" s="20" t="s">
        <v>79</v>
      </c>
      <c r="F348" s="20">
        <v>3</v>
      </c>
      <c r="G348" s="20">
        <v>5</v>
      </c>
      <c r="H348" s="20">
        <v>6</v>
      </c>
      <c r="I348" s="20">
        <v>384</v>
      </c>
      <c r="J348" s="20">
        <v>15</v>
      </c>
      <c r="K348" s="20" t="s">
        <v>230</v>
      </c>
      <c r="L348" s="20">
        <v>1</v>
      </c>
      <c r="M348" s="20">
        <v>9</v>
      </c>
      <c r="N348" s="20">
        <v>0</v>
      </c>
      <c r="O348" s="20">
        <v>1546</v>
      </c>
      <c r="P348" s="20">
        <v>1</v>
      </c>
      <c r="Q348" s="20">
        <v>1</v>
      </c>
      <c r="R348" s="20">
        <v>0</v>
      </c>
      <c r="S348" s="20"/>
      <c r="T348" s="30" t="s">
        <v>27</v>
      </c>
      <c r="U348" s="22">
        <v>97304182</v>
      </c>
      <c r="V348" s="22">
        <v>97304182</v>
      </c>
      <c r="W348" s="22">
        <v>27245172</v>
      </c>
      <c r="X348" s="31">
        <v>27245172</v>
      </c>
      <c r="Y348" s="31">
        <v>27245172</v>
      </c>
      <c r="Z348" s="22">
        <v>7784335</v>
      </c>
      <c r="AA348" s="31">
        <v>7784335</v>
      </c>
      <c r="AB348" s="32">
        <v>0</v>
      </c>
    </row>
    <row r="349" spans="1:28" x14ac:dyDescent="0.25">
      <c r="A349" s="30" t="s">
        <v>541</v>
      </c>
      <c r="B349" s="30" t="s">
        <v>492</v>
      </c>
      <c r="C349" s="30" t="s">
        <v>229</v>
      </c>
      <c r="D349" s="30" t="s">
        <v>250</v>
      </c>
      <c r="E349" s="20" t="s">
        <v>79</v>
      </c>
      <c r="F349" s="20">
        <v>3</v>
      </c>
      <c r="G349" s="20">
        <v>5</v>
      </c>
      <c r="H349" s="20">
        <v>6</v>
      </c>
      <c r="I349" s="20">
        <v>384</v>
      </c>
      <c r="J349" s="20">
        <v>15</v>
      </c>
      <c r="K349" s="20" t="s">
        <v>230</v>
      </c>
      <c r="L349" s="20">
        <v>1</v>
      </c>
      <c r="M349" s="20">
        <v>9</v>
      </c>
      <c r="N349" s="20">
        <v>0</v>
      </c>
      <c r="O349" s="20">
        <v>1547</v>
      </c>
      <c r="P349" s="20">
        <v>1</v>
      </c>
      <c r="Q349" s="20">
        <v>1</v>
      </c>
      <c r="R349" s="20">
        <v>0</v>
      </c>
      <c r="S349" s="20"/>
      <c r="T349" s="30" t="s">
        <v>27</v>
      </c>
      <c r="U349" s="22">
        <v>27409065</v>
      </c>
      <c r="V349" s="22">
        <v>27409065</v>
      </c>
      <c r="W349" s="22">
        <v>0</v>
      </c>
      <c r="X349" s="31">
        <v>0</v>
      </c>
      <c r="Y349" s="31">
        <v>0</v>
      </c>
      <c r="Z349" s="22">
        <v>0</v>
      </c>
      <c r="AA349" s="31">
        <v>0</v>
      </c>
      <c r="AB349" s="32">
        <v>0</v>
      </c>
    </row>
    <row r="350" spans="1:28" x14ac:dyDescent="0.25">
      <c r="A350" s="30" t="s">
        <v>542</v>
      </c>
      <c r="B350" s="30" t="s">
        <v>492</v>
      </c>
      <c r="C350" s="30" t="s">
        <v>229</v>
      </c>
      <c r="D350" s="30" t="s">
        <v>252</v>
      </c>
      <c r="E350" s="20" t="s">
        <v>79</v>
      </c>
      <c r="F350" s="20">
        <v>3</v>
      </c>
      <c r="G350" s="20">
        <v>5</v>
      </c>
      <c r="H350" s="20">
        <v>6</v>
      </c>
      <c r="I350" s="20">
        <v>384</v>
      </c>
      <c r="J350" s="20">
        <v>15</v>
      </c>
      <c r="K350" s="20" t="s">
        <v>230</v>
      </c>
      <c r="L350" s="20">
        <v>1</v>
      </c>
      <c r="M350" s="20">
        <v>9</v>
      </c>
      <c r="N350" s="20">
        <v>0</v>
      </c>
      <c r="O350" s="20">
        <v>1591</v>
      </c>
      <c r="P350" s="20">
        <v>1</v>
      </c>
      <c r="Q350" s="20">
        <v>1</v>
      </c>
      <c r="R350" s="20">
        <v>0</v>
      </c>
      <c r="S350" s="20"/>
      <c r="T350" s="30" t="s">
        <v>27</v>
      </c>
      <c r="U350" s="22">
        <v>6462208</v>
      </c>
      <c r="V350" s="22">
        <v>6462208</v>
      </c>
      <c r="W350" s="22">
        <v>1651320.1400000001</v>
      </c>
      <c r="X350" s="31">
        <v>1651320.14</v>
      </c>
      <c r="Y350" s="31">
        <v>1651320.14</v>
      </c>
      <c r="Z350" s="22">
        <v>520433.14</v>
      </c>
      <c r="AA350" s="31">
        <v>520433.14</v>
      </c>
      <c r="AB350" s="32">
        <v>0</v>
      </c>
    </row>
    <row r="351" spans="1:28" x14ac:dyDescent="0.25">
      <c r="A351" s="30" t="s">
        <v>543</v>
      </c>
      <c r="B351" s="30" t="s">
        <v>492</v>
      </c>
      <c r="C351" s="30" t="s">
        <v>229</v>
      </c>
      <c r="D351" s="30" t="s">
        <v>254</v>
      </c>
      <c r="E351" s="20" t="s">
        <v>79</v>
      </c>
      <c r="F351" s="20">
        <v>3</v>
      </c>
      <c r="G351" s="20">
        <v>5</v>
      </c>
      <c r="H351" s="20">
        <v>6</v>
      </c>
      <c r="I351" s="20">
        <v>384</v>
      </c>
      <c r="J351" s="20">
        <v>15</v>
      </c>
      <c r="K351" s="20" t="s">
        <v>230</v>
      </c>
      <c r="L351" s="20">
        <v>1</v>
      </c>
      <c r="M351" s="20">
        <v>9</v>
      </c>
      <c r="N351" s="20">
        <v>0</v>
      </c>
      <c r="O351" s="20">
        <v>1711</v>
      </c>
      <c r="P351" s="20">
        <v>1</v>
      </c>
      <c r="Q351" s="20">
        <v>1</v>
      </c>
      <c r="R351" s="20">
        <v>0</v>
      </c>
      <c r="S351" s="20"/>
      <c r="T351" s="30" t="s">
        <v>27</v>
      </c>
      <c r="U351" s="22">
        <v>58094300</v>
      </c>
      <c r="V351" s="22">
        <v>58094300</v>
      </c>
      <c r="W351" s="22">
        <v>13517339.02</v>
      </c>
      <c r="X351" s="31">
        <v>13517339.02</v>
      </c>
      <c r="Y351" s="31">
        <v>13517339.02</v>
      </c>
      <c r="Z351" s="22">
        <v>3478018.95</v>
      </c>
      <c r="AA351" s="31">
        <v>3478018.95</v>
      </c>
      <c r="AB351" s="32">
        <v>0</v>
      </c>
    </row>
    <row r="352" spans="1:28" x14ac:dyDescent="0.25">
      <c r="A352" s="30" t="s">
        <v>544</v>
      </c>
      <c r="B352" s="30" t="s">
        <v>492</v>
      </c>
      <c r="C352" s="30" t="s">
        <v>229</v>
      </c>
      <c r="D352" s="30" t="s">
        <v>256</v>
      </c>
      <c r="E352" s="20" t="s">
        <v>79</v>
      </c>
      <c r="F352" s="20">
        <v>3</v>
      </c>
      <c r="G352" s="20">
        <v>5</v>
      </c>
      <c r="H352" s="20">
        <v>6</v>
      </c>
      <c r="I352" s="20">
        <v>384</v>
      </c>
      <c r="J352" s="20">
        <v>15</v>
      </c>
      <c r="K352" s="20" t="s">
        <v>230</v>
      </c>
      <c r="L352" s="20">
        <v>1</v>
      </c>
      <c r="M352" s="20">
        <v>9</v>
      </c>
      <c r="N352" s="20">
        <v>0</v>
      </c>
      <c r="O352" s="20">
        <v>1714</v>
      </c>
      <c r="P352" s="20">
        <v>1</v>
      </c>
      <c r="Q352" s="20">
        <v>1</v>
      </c>
      <c r="R352" s="20">
        <v>0</v>
      </c>
      <c r="S352" s="20"/>
      <c r="T352" s="30" t="s">
        <v>27</v>
      </c>
      <c r="U352" s="22">
        <v>24664917</v>
      </c>
      <c r="V352" s="22">
        <v>24664917</v>
      </c>
      <c r="W352" s="22">
        <v>4439685</v>
      </c>
      <c r="X352" s="31">
        <v>4439685</v>
      </c>
      <c r="Y352" s="31">
        <v>4439685</v>
      </c>
      <c r="Z352" s="22">
        <v>1479895</v>
      </c>
      <c r="AA352" s="31">
        <v>1479895</v>
      </c>
      <c r="AB352" s="32">
        <v>0</v>
      </c>
    </row>
    <row r="353" spans="1:28" x14ac:dyDescent="0.25">
      <c r="A353" s="30" t="s">
        <v>545</v>
      </c>
      <c r="B353" s="30" t="s">
        <v>492</v>
      </c>
      <c r="C353" s="30" t="s">
        <v>229</v>
      </c>
      <c r="D353" s="30" t="s">
        <v>161</v>
      </c>
      <c r="E353" s="20" t="s">
        <v>79</v>
      </c>
      <c r="F353" s="20">
        <v>3</v>
      </c>
      <c r="G353" s="20">
        <v>5</v>
      </c>
      <c r="H353" s="20">
        <v>6</v>
      </c>
      <c r="I353" s="20">
        <v>384</v>
      </c>
      <c r="J353" s="20">
        <v>15</v>
      </c>
      <c r="K353" s="20" t="s">
        <v>230</v>
      </c>
      <c r="L353" s="20">
        <v>1</v>
      </c>
      <c r="M353" s="20">
        <v>9</v>
      </c>
      <c r="N353" s="20">
        <v>0</v>
      </c>
      <c r="O353" s="20">
        <v>3112</v>
      </c>
      <c r="P353" s="20">
        <v>1</v>
      </c>
      <c r="Q353" s="20">
        <v>1</v>
      </c>
      <c r="R353" s="20">
        <v>0</v>
      </c>
      <c r="S353" s="20"/>
      <c r="T353" s="30" t="s">
        <v>32</v>
      </c>
      <c r="U353" s="22">
        <v>574548113</v>
      </c>
      <c r="V353" s="22">
        <v>574548113</v>
      </c>
      <c r="W353" s="22">
        <v>34588749.509999998</v>
      </c>
      <c r="X353" s="31">
        <v>34588749.509999998</v>
      </c>
      <c r="Y353" s="31">
        <v>574548113</v>
      </c>
      <c r="Z353" s="22">
        <v>34588749.509999998</v>
      </c>
      <c r="AA353" s="31">
        <v>34588749.509999998</v>
      </c>
      <c r="AB353" s="32">
        <v>0</v>
      </c>
    </row>
    <row r="354" spans="1:28" x14ac:dyDescent="0.25">
      <c r="A354" s="30" t="s">
        <v>546</v>
      </c>
      <c r="B354" s="30" t="s">
        <v>547</v>
      </c>
      <c r="C354" s="30" t="s">
        <v>443</v>
      </c>
      <c r="D354" s="30" t="s">
        <v>444</v>
      </c>
      <c r="E354" s="20" t="s">
        <v>79</v>
      </c>
      <c r="F354" s="20">
        <v>3</v>
      </c>
      <c r="G354" s="20">
        <v>5</v>
      </c>
      <c r="H354" s="20">
        <v>6</v>
      </c>
      <c r="I354" s="20">
        <v>386</v>
      </c>
      <c r="J354" s="20">
        <v>11</v>
      </c>
      <c r="K354" s="20">
        <v>1</v>
      </c>
      <c r="L354" s="20">
        <v>1</v>
      </c>
      <c r="M354" s="20">
        <v>9</v>
      </c>
      <c r="N354" s="20">
        <v>0</v>
      </c>
      <c r="O354" s="20">
        <v>3993</v>
      </c>
      <c r="P354" s="20">
        <v>1</v>
      </c>
      <c r="Q354" s="20">
        <v>1</v>
      </c>
      <c r="R354" s="20">
        <v>0</v>
      </c>
      <c r="S354" s="20"/>
      <c r="T354" s="30" t="s">
        <v>32</v>
      </c>
      <c r="U354" s="22">
        <v>92387770</v>
      </c>
      <c r="V354" s="22">
        <v>92387770</v>
      </c>
      <c r="W354" s="22">
        <v>0</v>
      </c>
      <c r="X354" s="31">
        <v>0</v>
      </c>
      <c r="Y354" s="31">
        <v>92387770</v>
      </c>
      <c r="Z354" s="22">
        <v>0</v>
      </c>
      <c r="AA354" s="31">
        <v>0</v>
      </c>
      <c r="AB354" s="32">
        <v>0</v>
      </c>
    </row>
    <row r="355" spans="1:28" x14ac:dyDescent="0.25">
      <c r="A355" s="30" t="s">
        <v>548</v>
      </c>
      <c r="B355" s="30" t="s">
        <v>547</v>
      </c>
      <c r="C355" s="30" t="s">
        <v>77</v>
      </c>
      <c r="D355" s="30" t="s">
        <v>78</v>
      </c>
      <c r="E355" s="20" t="s">
        <v>79</v>
      </c>
      <c r="F355" s="20">
        <v>3</v>
      </c>
      <c r="G355" s="20">
        <v>5</v>
      </c>
      <c r="H355" s="20">
        <v>6</v>
      </c>
      <c r="I355" s="20">
        <v>386</v>
      </c>
      <c r="J355" s="20">
        <v>12</v>
      </c>
      <c r="K355" s="20">
        <v>1</v>
      </c>
      <c r="L355" s="20">
        <v>1</v>
      </c>
      <c r="M355" s="20">
        <v>9</v>
      </c>
      <c r="N355" s="20">
        <v>0</v>
      </c>
      <c r="O355" s="20">
        <v>2461</v>
      </c>
      <c r="P355" s="20">
        <v>1</v>
      </c>
      <c r="Q355" s="20">
        <v>1</v>
      </c>
      <c r="R355" s="20">
        <v>0</v>
      </c>
      <c r="S355" s="20"/>
      <c r="T355" s="30" t="s">
        <v>29</v>
      </c>
      <c r="U355" s="22">
        <v>1088120</v>
      </c>
      <c r="V355" s="22">
        <v>1088120</v>
      </c>
      <c r="W355" s="22">
        <v>0</v>
      </c>
      <c r="X355" s="31">
        <v>0</v>
      </c>
      <c r="Y355" s="31">
        <v>0</v>
      </c>
      <c r="Z355" s="22">
        <v>0</v>
      </c>
      <c r="AA355" s="31">
        <v>0</v>
      </c>
      <c r="AB355" s="32">
        <v>0</v>
      </c>
    </row>
    <row r="356" spans="1:28" x14ac:dyDescent="0.25">
      <c r="A356" s="30" t="s">
        <v>549</v>
      </c>
      <c r="B356" s="30" t="s">
        <v>547</v>
      </c>
      <c r="C356" s="30" t="s">
        <v>77</v>
      </c>
      <c r="D356" s="30" t="s">
        <v>83</v>
      </c>
      <c r="E356" s="20" t="s">
        <v>79</v>
      </c>
      <c r="F356" s="20">
        <v>3</v>
      </c>
      <c r="G356" s="20">
        <v>5</v>
      </c>
      <c r="H356" s="20">
        <v>6</v>
      </c>
      <c r="I356" s="20">
        <v>386</v>
      </c>
      <c r="J356" s="20">
        <v>12</v>
      </c>
      <c r="K356" s="20">
        <v>1</v>
      </c>
      <c r="L356" s="20">
        <v>1</v>
      </c>
      <c r="M356" s="20">
        <v>9</v>
      </c>
      <c r="N356" s="20">
        <v>0</v>
      </c>
      <c r="O356" s="20">
        <v>2961</v>
      </c>
      <c r="P356" s="20">
        <v>1</v>
      </c>
      <c r="Q356" s="20">
        <v>1</v>
      </c>
      <c r="R356" s="20">
        <v>0</v>
      </c>
      <c r="S356" s="20"/>
      <c r="T356" s="30" t="s">
        <v>29</v>
      </c>
      <c r="U356" s="22">
        <v>139805075</v>
      </c>
      <c r="V356" s="22">
        <v>139805075</v>
      </c>
      <c r="W356" s="22">
        <v>0</v>
      </c>
      <c r="X356" s="31">
        <v>0</v>
      </c>
      <c r="Y356" s="31">
        <v>0</v>
      </c>
      <c r="Z356" s="22">
        <v>0</v>
      </c>
      <c r="AA356" s="31">
        <v>0</v>
      </c>
      <c r="AB356" s="32">
        <v>0</v>
      </c>
    </row>
    <row r="357" spans="1:28" x14ac:dyDescent="0.25">
      <c r="A357" s="30" t="s">
        <v>550</v>
      </c>
      <c r="B357" s="30" t="s">
        <v>547</v>
      </c>
      <c r="C357" s="30" t="s">
        <v>77</v>
      </c>
      <c r="D357" s="30" t="s">
        <v>551</v>
      </c>
      <c r="E357" s="20" t="s">
        <v>79</v>
      </c>
      <c r="F357" s="20">
        <v>3</v>
      </c>
      <c r="G357" s="20">
        <v>5</v>
      </c>
      <c r="H357" s="20">
        <v>6</v>
      </c>
      <c r="I357" s="20">
        <v>386</v>
      </c>
      <c r="J357" s="20">
        <v>12</v>
      </c>
      <c r="K357" s="20">
        <v>1</v>
      </c>
      <c r="L357" s="20">
        <v>1</v>
      </c>
      <c r="M357" s="20">
        <v>9</v>
      </c>
      <c r="N357" s="20">
        <v>0</v>
      </c>
      <c r="O357" s="20">
        <v>5671</v>
      </c>
      <c r="P357" s="20">
        <v>2</v>
      </c>
      <c r="Q357" s="20">
        <v>1</v>
      </c>
      <c r="R357" s="20">
        <v>0</v>
      </c>
      <c r="S357" s="20" t="s">
        <v>552</v>
      </c>
      <c r="T357" s="30" t="s">
        <v>30</v>
      </c>
      <c r="U357" s="22">
        <v>25000000</v>
      </c>
      <c r="V357" s="22">
        <v>25000000</v>
      </c>
      <c r="W357" s="22">
        <v>0</v>
      </c>
      <c r="X357" s="31">
        <v>0</v>
      </c>
      <c r="Y357" s="31">
        <v>0</v>
      </c>
      <c r="Z357" s="22">
        <v>0</v>
      </c>
      <c r="AA357" s="31">
        <v>0</v>
      </c>
      <c r="AB357" s="32">
        <v>0</v>
      </c>
    </row>
    <row r="358" spans="1:28" x14ac:dyDescent="0.25">
      <c r="A358" s="30" t="s">
        <v>553</v>
      </c>
      <c r="B358" s="30" t="s">
        <v>547</v>
      </c>
      <c r="C358" s="30" t="s">
        <v>70</v>
      </c>
      <c r="D358" s="30" t="s">
        <v>88</v>
      </c>
      <c r="E358" s="20" t="s">
        <v>72</v>
      </c>
      <c r="F358" s="20">
        <v>3</v>
      </c>
      <c r="G358" s="20">
        <v>5</v>
      </c>
      <c r="H358" s="20">
        <v>6</v>
      </c>
      <c r="I358" s="20">
        <v>386</v>
      </c>
      <c r="J358" s="20">
        <v>14</v>
      </c>
      <c r="K358" s="20">
        <v>1</v>
      </c>
      <c r="L358" s="20">
        <v>2</v>
      </c>
      <c r="M358" s="20">
        <v>9</v>
      </c>
      <c r="N358" s="20">
        <v>0</v>
      </c>
      <c r="O358" s="20">
        <v>1131</v>
      </c>
      <c r="P358" s="20">
        <v>1</v>
      </c>
      <c r="Q358" s="20">
        <v>1</v>
      </c>
      <c r="R358" s="20">
        <v>0</v>
      </c>
      <c r="S358" s="20"/>
      <c r="T358" s="30" t="s">
        <v>27</v>
      </c>
      <c r="U358" s="22">
        <v>245137460</v>
      </c>
      <c r="V358" s="22">
        <v>245137460</v>
      </c>
      <c r="W358" s="22">
        <v>68082328.859999999</v>
      </c>
      <c r="X358" s="31">
        <v>68082328.859999999</v>
      </c>
      <c r="Y358" s="31">
        <v>245137460</v>
      </c>
      <c r="Z358" s="22">
        <v>25325852.859999999</v>
      </c>
      <c r="AA358" s="31">
        <v>25325852.859999999</v>
      </c>
      <c r="AB358" s="32">
        <v>0</v>
      </c>
    </row>
    <row r="359" spans="1:28" x14ac:dyDescent="0.25">
      <c r="A359" s="30" t="s">
        <v>554</v>
      </c>
      <c r="B359" s="30" t="s">
        <v>547</v>
      </c>
      <c r="C359" s="30" t="s">
        <v>70</v>
      </c>
      <c r="D359" s="30" t="s">
        <v>94</v>
      </c>
      <c r="E359" s="20" t="s">
        <v>72</v>
      </c>
      <c r="F359" s="20">
        <v>3</v>
      </c>
      <c r="G359" s="20">
        <v>5</v>
      </c>
      <c r="H359" s="20">
        <v>6</v>
      </c>
      <c r="I359" s="20">
        <v>386</v>
      </c>
      <c r="J359" s="20">
        <v>14</v>
      </c>
      <c r="K359" s="20">
        <v>1</v>
      </c>
      <c r="L359" s="20">
        <v>2</v>
      </c>
      <c r="M359" s="20">
        <v>9</v>
      </c>
      <c r="N359" s="20">
        <v>0</v>
      </c>
      <c r="O359" s="20">
        <v>1231</v>
      </c>
      <c r="P359" s="20">
        <v>1</v>
      </c>
      <c r="Q359" s="20">
        <v>1</v>
      </c>
      <c r="R359" s="20">
        <v>0</v>
      </c>
      <c r="S359" s="20"/>
      <c r="T359" s="30" t="s">
        <v>27</v>
      </c>
      <c r="U359" s="22">
        <v>1156939</v>
      </c>
      <c r="V359" s="22">
        <v>1156939</v>
      </c>
      <c r="W359" s="22">
        <v>178000</v>
      </c>
      <c r="X359" s="31">
        <v>178000</v>
      </c>
      <c r="Y359" s="31">
        <v>1156939</v>
      </c>
      <c r="Z359" s="22">
        <v>173541</v>
      </c>
      <c r="AA359" s="31">
        <v>176200</v>
      </c>
      <c r="AB359" s="32">
        <v>0</v>
      </c>
    </row>
    <row r="360" spans="1:28" x14ac:dyDescent="0.25">
      <c r="A360" s="30" t="s">
        <v>555</v>
      </c>
      <c r="B360" s="30" t="s">
        <v>547</v>
      </c>
      <c r="C360" s="30" t="s">
        <v>70</v>
      </c>
      <c r="D360" s="30" t="s">
        <v>96</v>
      </c>
      <c r="E360" s="20" t="s">
        <v>72</v>
      </c>
      <c r="F360" s="20">
        <v>3</v>
      </c>
      <c r="G360" s="20">
        <v>5</v>
      </c>
      <c r="H360" s="20">
        <v>6</v>
      </c>
      <c r="I360" s="20">
        <v>386</v>
      </c>
      <c r="J360" s="20">
        <v>14</v>
      </c>
      <c r="K360" s="20">
        <v>1</v>
      </c>
      <c r="L360" s="20">
        <v>2</v>
      </c>
      <c r="M360" s="20">
        <v>9</v>
      </c>
      <c r="N360" s="20">
        <v>0</v>
      </c>
      <c r="O360" s="20">
        <v>1322</v>
      </c>
      <c r="P360" s="20">
        <v>1</v>
      </c>
      <c r="Q360" s="20">
        <v>1</v>
      </c>
      <c r="R360" s="20">
        <v>0</v>
      </c>
      <c r="S360" s="20"/>
      <c r="T360" s="30" t="s">
        <v>27</v>
      </c>
      <c r="U360" s="22">
        <v>1947006</v>
      </c>
      <c r="V360" s="22">
        <v>1947006</v>
      </c>
      <c r="W360" s="22">
        <v>225717.06</v>
      </c>
      <c r="X360" s="31">
        <v>225717.06</v>
      </c>
      <c r="Y360" s="31">
        <v>1947006</v>
      </c>
      <c r="Z360" s="22">
        <v>67122.58</v>
      </c>
      <c r="AA360" s="31">
        <v>67122.58</v>
      </c>
      <c r="AB360" s="32">
        <v>0</v>
      </c>
    </row>
    <row r="361" spans="1:28" x14ac:dyDescent="0.25">
      <c r="A361" s="30" t="s">
        <v>556</v>
      </c>
      <c r="B361" s="30" t="s">
        <v>547</v>
      </c>
      <c r="C361" s="30" t="s">
        <v>70</v>
      </c>
      <c r="D361" s="30" t="s">
        <v>98</v>
      </c>
      <c r="E361" s="20" t="s">
        <v>72</v>
      </c>
      <c r="F361" s="20">
        <v>3</v>
      </c>
      <c r="G361" s="20">
        <v>5</v>
      </c>
      <c r="H361" s="20">
        <v>6</v>
      </c>
      <c r="I361" s="20">
        <v>386</v>
      </c>
      <c r="J361" s="20">
        <v>14</v>
      </c>
      <c r="K361" s="20">
        <v>1</v>
      </c>
      <c r="L361" s="20">
        <v>2</v>
      </c>
      <c r="M361" s="20">
        <v>9</v>
      </c>
      <c r="N361" s="20">
        <v>0</v>
      </c>
      <c r="O361" s="20">
        <v>1323</v>
      </c>
      <c r="P361" s="20">
        <v>1</v>
      </c>
      <c r="Q361" s="20">
        <v>1</v>
      </c>
      <c r="R361" s="20">
        <v>0</v>
      </c>
      <c r="S361" s="20"/>
      <c r="T361" s="30" t="s">
        <v>27</v>
      </c>
      <c r="U361" s="22">
        <v>29986018</v>
      </c>
      <c r="V361" s="22">
        <v>29986018</v>
      </c>
      <c r="W361" s="22">
        <v>33842.83</v>
      </c>
      <c r="X361" s="31">
        <v>33842.83</v>
      </c>
      <c r="Y361" s="31">
        <v>29986018</v>
      </c>
      <c r="Z361" s="22">
        <v>33842.83</v>
      </c>
      <c r="AA361" s="31">
        <v>33842.83</v>
      </c>
      <c r="AB361" s="32">
        <v>0</v>
      </c>
    </row>
    <row r="362" spans="1:28" x14ac:dyDescent="0.25">
      <c r="A362" s="30" t="s">
        <v>557</v>
      </c>
      <c r="B362" s="30" t="s">
        <v>547</v>
      </c>
      <c r="C362" s="30" t="s">
        <v>70</v>
      </c>
      <c r="D362" s="30" t="s">
        <v>100</v>
      </c>
      <c r="E362" s="20" t="s">
        <v>72</v>
      </c>
      <c r="F362" s="20">
        <v>3</v>
      </c>
      <c r="G362" s="20">
        <v>5</v>
      </c>
      <c r="H362" s="20">
        <v>6</v>
      </c>
      <c r="I362" s="20">
        <v>386</v>
      </c>
      <c r="J362" s="20">
        <v>14</v>
      </c>
      <c r="K362" s="20">
        <v>1</v>
      </c>
      <c r="L362" s="20">
        <v>2</v>
      </c>
      <c r="M362" s="20">
        <v>9</v>
      </c>
      <c r="N362" s="20">
        <v>0</v>
      </c>
      <c r="O362" s="20">
        <v>1331</v>
      </c>
      <c r="P362" s="20">
        <v>1</v>
      </c>
      <c r="Q362" s="20">
        <v>1</v>
      </c>
      <c r="R362" s="20">
        <v>0</v>
      </c>
      <c r="S362" s="20"/>
      <c r="T362" s="30" t="s">
        <v>27</v>
      </c>
      <c r="U362" s="22">
        <v>122855549</v>
      </c>
      <c r="V362" s="22">
        <v>122855549</v>
      </c>
      <c r="W362" s="22">
        <v>40189507.010000005</v>
      </c>
      <c r="X362" s="31">
        <v>40189507.009999998</v>
      </c>
      <c r="Y362" s="31">
        <v>122855549</v>
      </c>
      <c r="Z362" s="22">
        <v>17689786.010000002</v>
      </c>
      <c r="AA362" s="31">
        <v>24622318.289999999</v>
      </c>
      <c r="AB362" s="32">
        <v>0</v>
      </c>
    </row>
    <row r="363" spans="1:28" x14ac:dyDescent="0.25">
      <c r="A363" s="30" t="s">
        <v>558</v>
      </c>
      <c r="B363" s="30" t="s">
        <v>547</v>
      </c>
      <c r="C363" s="30" t="s">
        <v>70</v>
      </c>
      <c r="D363" s="30" t="s">
        <v>102</v>
      </c>
      <c r="E363" s="20" t="s">
        <v>72</v>
      </c>
      <c r="F363" s="20">
        <v>3</v>
      </c>
      <c r="G363" s="20">
        <v>5</v>
      </c>
      <c r="H363" s="20">
        <v>6</v>
      </c>
      <c r="I363" s="20">
        <v>386</v>
      </c>
      <c r="J363" s="20">
        <v>14</v>
      </c>
      <c r="K363" s="20">
        <v>1</v>
      </c>
      <c r="L363" s="20">
        <v>2</v>
      </c>
      <c r="M363" s="20">
        <v>9</v>
      </c>
      <c r="N363" s="20">
        <v>0</v>
      </c>
      <c r="O363" s="20">
        <v>1332</v>
      </c>
      <c r="P363" s="20">
        <v>1</v>
      </c>
      <c r="Q363" s="20">
        <v>1</v>
      </c>
      <c r="R363" s="20">
        <v>0</v>
      </c>
      <c r="S363" s="20"/>
      <c r="T363" s="30" t="s">
        <v>27</v>
      </c>
      <c r="U363" s="22">
        <v>5596153</v>
      </c>
      <c r="V363" s="22">
        <v>5596153</v>
      </c>
      <c r="W363" s="22">
        <v>1179755.73</v>
      </c>
      <c r="X363" s="31">
        <v>1179755.73</v>
      </c>
      <c r="Y363" s="31">
        <v>5596153</v>
      </c>
      <c r="Z363" s="22">
        <v>275460.8</v>
      </c>
      <c r="AA363" s="31">
        <v>275460.8</v>
      </c>
      <c r="AB363" s="32">
        <v>0</v>
      </c>
    </row>
    <row r="364" spans="1:28" x14ac:dyDescent="0.25">
      <c r="A364" s="30" t="s">
        <v>559</v>
      </c>
      <c r="B364" s="30" t="s">
        <v>547</v>
      </c>
      <c r="C364" s="30" t="s">
        <v>70</v>
      </c>
      <c r="D364" s="30" t="s">
        <v>104</v>
      </c>
      <c r="E364" s="20" t="s">
        <v>72</v>
      </c>
      <c r="F364" s="20">
        <v>3</v>
      </c>
      <c r="G364" s="20">
        <v>5</v>
      </c>
      <c r="H364" s="20">
        <v>6</v>
      </c>
      <c r="I364" s="20">
        <v>386</v>
      </c>
      <c r="J364" s="20">
        <v>14</v>
      </c>
      <c r="K364" s="20">
        <v>1</v>
      </c>
      <c r="L364" s="20">
        <v>2</v>
      </c>
      <c r="M364" s="20">
        <v>9</v>
      </c>
      <c r="N364" s="20">
        <v>0</v>
      </c>
      <c r="O364" s="20">
        <v>1443</v>
      </c>
      <c r="P364" s="20">
        <v>1</v>
      </c>
      <c r="Q364" s="20">
        <v>1</v>
      </c>
      <c r="R364" s="20">
        <v>0</v>
      </c>
      <c r="S364" s="20"/>
      <c r="T364" s="30" t="s">
        <v>27</v>
      </c>
      <c r="U364" s="22">
        <v>1072331</v>
      </c>
      <c r="V364" s="22">
        <v>1072331</v>
      </c>
      <c r="W364" s="22">
        <v>0</v>
      </c>
      <c r="X364" s="31">
        <v>0</v>
      </c>
      <c r="Y364" s="31">
        <v>1072331</v>
      </c>
      <c r="Z364" s="22">
        <v>0</v>
      </c>
      <c r="AA364" s="31">
        <v>0</v>
      </c>
      <c r="AB364" s="32">
        <v>0</v>
      </c>
    </row>
    <row r="365" spans="1:28" x14ac:dyDescent="0.25">
      <c r="A365" s="30" t="s">
        <v>560</v>
      </c>
      <c r="B365" s="30" t="s">
        <v>547</v>
      </c>
      <c r="C365" s="30" t="s">
        <v>70</v>
      </c>
      <c r="D365" s="30" t="s">
        <v>106</v>
      </c>
      <c r="E365" s="20" t="s">
        <v>72</v>
      </c>
      <c r="F365" s="20">
        <v>3</v>
      </c>
      <c r="G365" s="20">
        <v>5</v>
      </c>
      <c r="H365" s="20">
        <v>6</v>
      </c>
      <c r="I365" s="20">
        <v>386</v>
      </c>
      <c r="J365" s="20">
        <v>14</v>
      </c>
      <c r="K365" s="20">
        <v>1</v>
      </c>
      <c r="L365" s="20">
        <v>2</v>
      </c>
      <c r="M365" s="20">
        <v>9</v>
      </c>
      <c r="N365" s="20">
        <v>0</v>
      </c>
      <c r="O365" s="20">
        <v>1521</v>
      </c>
      <c r="P365" s="20">
        <v>1</v>
      </c>
      <c r="Q365" s="20">
        <v>1</v>
      </c>
      <c r="R365" s="20">
        <v>0</v>
      </c>
      <c r="S365" s="20"/>
      <c r="T365" s="30" t="s">
        <v>27</v>
      </c>
      <c r="U365" s="22">
        <v>2263305</v>
      </c>
      <c r="V365" s="22">
        <v>2263305</v>
      </c>
      <c r="W365" s="22">
        <v>0</v>
      </c>
      <c r="X365" s="31">
        <v>0</v>
      </c>
      <c r="Y365" s="31">
        <v>2263305</v>
      </c>
      <c r="Z365" s="22">
        <v>0</v>
      </c>
      <c r="AA365" s="31">
        <v>0</v>
      </c>
      <c r="AB365" s="32">
        <v>0</v>
      </c>
    </row>
    <row r="366" spans="1:28" x14ac:dyDescent="0.25">
      <c r="A366" s="30" t="s">
        <v>561</v>
      </c>
      <c r="B366" s="30" t="s">
        <v>547</v>
      </c>
      <c r="C366" s="30" t="s">
        <v>70</v>
      </c>
      <c r="D366" s="30" t="s">
        <v>108</v>
      </c>
      <c r="E366" s="20" t="s">
        <v>72</v>
      </c>
      <c r="F366" s="20">
        <v>3</v>
      </c>
      <c r="G366" s="20">
        <v>5</v>
      </c>
      <c r="H366" s="20">
        <v>6</v>
      </c>
      <c r="I366" s="20">
        <v>386</v>
      </c>
      <c r="J366" s="20">
        <v>14</v>
      </c>
      <c r="K366" s="20">
        <v>1</v>
      </c>
      <c r="L366" s="20">
        <v>2</v>
      </c>
      <c r="M366" s="20">
        <v>9</v>
      </c>
      <c r="N366" s="20">
        <v>0</v>
      </c>
      <c r="O366" s="20">
        <v>1542</v>
      </c>
      <c r="P366" s="20">
        <v>1</v>
      </c>
      <c r="Q366" s="20">
        <v>1</v>
      </c>
      <c r="R366" s="20">
        <v>0</v>
      </c>
      <c r="S366" s="20"/>
      <c r="T366" s="30" t="s">
        <v>27</v>
      </c>
      <c r="U366" s="22">
        <v>218787</v>
      </c>
      <c r="V366" s="22">
        <v>218787</v>
      </c>
      <c r="W366" s="22">
        <v>38628</v>
      </c>
      <c r="X366" s="31">
        <v>38628</v>
      </c>
      <c r="Y366" s="31">
        <v>218787</v>
      </c>
      <c r="Z366" s="22">
        <v>16750</v>
      </c>
      <c r="AA366" s="31">
        <v>38628</v>
      </c>
      <c r="AB366" s="32">
        <v>0</v>
      </c>
    </row>
    <row r="367" spans="1:28" x14ac:dyDescent="0.25">
      <c r="A367" s="30" t="s">
        <v>562</v>
      </c>
      <c r="B367" s="30" t="s">
        <v>547</v>
      </c>
      <c r="C367" s="30" t="s">
        <v>70</v>
      </c>
      <c r="D367" s="30" t="s">
        <v>110</v>
      </c>
      <c r="E367" s="20" t="s">
        <v>72</v>
      </c>
      <c r="F367" s="20">
        <v>3</v>
      </c>
      <c r="G367" s="20">
        <v>5</v>
      </c>
      <c r="H367" s="20">
        <v>6</v>
      </c>
      <c r="I367" s="20">
        <v>386</v>
      </c>
      <c r="J367" s="20">
        <v>14</v>
      </c>
      <c r="K367" s="20">
        <v>1</v>
      </c>
      <c r="L367" s="20">
        <v>2</v>
      </c>
      <c r="M367" s="20">
        <v>9</v>
      </c>
      <c r="N367" s="20">
        <v>0</v>
      </c>
      <c r="O367" s="20">
        <v>1544</v>
      </c>
      <c r="P367" s="20">
        <v>1</v>
      </c>
      <c r="Q367" s="20">
        <v>1</v>
      </c>
      <c r="R367" s="20">
        <v>0</v>
      </c>
      <c r="S367" s="20"/>
      <c r="T367" s="30" t="s">
        <v>27</v>
      </c>
      <c r="U367" s="22">
        <v>6976</v>
      </c>
      <c r="V367" s="22">
        <v>6976</v>
      </c>
      <c r="W367" s="22">
        <v>0</v>
      </c>
      <c r="X367" s="31">
        <v>0</v>
      </c>
      <c r="Y367" s="31">
        <v>6976</v>
      </c>
      <c r="Z367" s="22">
        <v>0</v>
      </c>
      <c r="AA367" s="31">
        <v>0</v>
      </c>
      <c r="AB367" s="32">
        <v>0</v>
      </c>
    </row>
    <row r="368" spans="1:28" x14ac:dyDescent="0.25">
      <c r="A368" s="30" t="s">
        <v>563</v>
      </c>
      <c r="B368" s="30" t="s">
        <v>547</v>
      </c>
      <c r="C368" s="30" t="s">
        <v>70</v>
      </c>
      <c r="D368" s="30" t="s">
        <v>112</v>
      </c>
      <c r="E368" s="20" t="s">
        <v>72</v>
      </c>
      <c r="F368" s="20">
        <v>3</v>
      </c>
      <c r="G368" s="20">
        <v>5</v>
      </c>
      <c r="H368" s="20">
        <v>6</v>
      </c>
      <c r="I368" s="20">
        <v>386</v>
      </c>
      <c r="J368" s="20">
        <v>14</v>
      </c>
      <c r="K368" s="20">
        <v>1</v>
      </c>
      <c r="L368" s="20">
        <v>2</v>
      </c>
      <c r="M368" s="20">
        <v>9</v>
      </c>
      <c r="N368" s="20">
        <v>0</v>
      </c>
      <c r="O368" s="20">
        <v>1548</v>
      </c>
      <c r="P368" s="20">
        <v>1</v>
      </c>
      <c r="Q368" s="20">
        <v>1</v>
      </c>
      <c r="R368" s="20">
        <v>0</v>
      </c>
      <c r="S368" s="20"/>
      <c r="T368" s="30" t="s">
        <v>27</v>
      </c>
      <c r="U368" s="22">
        <v>9458947</v>
      </c>
      <c r="V368" s="22">
        <v>9458947</v>
      </c>
      <c r="W368" s="22">
        <v>0</v>
      </c>
      <c r="X368" s="31">
        <v>0</v>
      </c>
      <c r="Y368" s="31">
        <v>9458947</v>
      </c>
      <c r="Z368" s="22">
        <v>0</v>
      </c>
      <c r="AA368" s="31">
        <v>0</v>
      </c>
      <c r="AB368" s="32">
        <v>0</v>
      </c>
    </row>
    <row r="369" spans="1:28" x14ac:dyDescent="0.25">
      <c r="A369" s="30" t="s">
        <v>564</v>
      </c>
      <c r="B369" s="30" t="s">
        <v>547</v>
      </c>
      <c r="C369" s="30" t="s">
        <v>70</v>
      </c>
      <c r="D369" s="30" t="s">
        <v>114</v>
      </c>
      <c r="E369" s="20" t="s">
        <v>72</v>
      </c>
      <c r="F369" s="20">
        <v>3</v>
      </c>
      <c r="G369" s="20">
        <v>5</v>
      </c>
      <c r="H369" s="20">
        <v>6</v>
      </c>
      <c r="I369" s="20">
        <v>386</v>
      </c>
      <c r="J369" s="20">
        <v>14</v>
      </c>
      <c r="K369" s="20">
        <v>1</v>
      </c>
      <c r="L369" s="20">
        <v>2</v>
      </c>
      <c r="M369" s="20">
        <v>9</v>
      </c>
      <c r="N369" s="20">
        <v>0</v>
      </c>
      <c r="O369" s="20">
        <v>1549</v>
      </c>
      <c r="P369" s="20">
        <v>1</v>
      </c>
      <c r="Q369" s="20">
        <v>1</v>
      </c>
      <c r="R369" s="20">
        <v>0</v>
      </c>
      <c r="S369" s="20"/>
      <c r="T369" s="30" t="s">
        <v>27</v>
      </c>
      <c r="U369" s="22">
        <v>1459933</v>
      </c>
      <c r="V369" s="22">
        <v>1459933</v>
      </c>
      <c r="W369" s="22">
        <v>0</v>
      </c>
      <c r="X369" s="31">
        <v>0</v>
      </c>
      <c r="Y369" s="31">
        <v>1459933</v>
      </c>
      <c r="Z369" s="22">
        <v>0</v>
      </c>
      <c r="AA369" s="31">
        <v>0</v>
      </c>
      <c r="AB369" s="32">
        <v>0</v>
      </c>
    </row>
    <row r="370" spans="1:28" x14ac:dyDescent="0.25">
      <c r="A370" s="30" t="s">
        <v>565</v>
      </c>
      <c r="B370" s="30" t="s">
        <v>547</v>
      </c>
      <c r="C370" s="30" t="s">
        <v>70</v>
      </c>
      <c r="D370" s="30" t="s">
        <v>116</v>
      </c>
      <c r="E370" s="20" t="s">
        <v>72</v>
      </c>
      <c r="F370" s="20">
        <v>3</v>
      </c>
      <c r="G370" s="20">
        <v>5</v>
      </c>
      <c r="H370" s="20">
        <v>6</v>
      </c>
      <c r="I370" s="20">
        <v>386</v>
      </c>
      <c r="J370" s="20">
        <v>14</v>
      </c>
      <c r="K370" s="20">
        <v>1</v>
      </c>
      <c r="L370" s="20">
        <v>2</v>
      </c>
      <c r="M370" s="20">
        <v>9</v>
      </c>
      <c r="N370" s="20">
        <v>0</v>
      </c>
      <c r="O370" s="20">
        <v>1551</v>
      </c>
      <c r="P370" s="20">
        <v>1</v>
      </c>
      <c r="Q370" s="20">
        <v>1</v>
      </c>
      <c r="R370" s="20">
        <v>0</v>
      </c>
      <c r="S370" s="20"/>
      <c r="T370" s="30" t="s">
        <v>27</v>
      </c>
      <c r="U370" s="22">
        <v>666307</v>
      </c>
      <c r="V370" s="22">
        <v>666307</v>
      </c>
      <c r="W370" s="22">
        <v>23908.5</v>
      </c>
      <c r="X370" s="31">
        <v>23908.5</v>
      </c>
      <c r="Y370" s="31">
        <v>666307</v>
      </c>
      <c r="Z370" s="22">
        <v>0</v>
      </c>
      <c r="AA370" s="31">
        <v>0</v>
      </c>
      <c r="AB370" s="32">
        <v>0</v>
      </c>
    </row>
    <row r="371" spans="1:28" x14ac:dyDescent="0.25">
      <c r="A371" s="30" t="s">
        <v>566</v>
      </c>
      <c r="B371" s="30" t="s">
        <v>547</v>
      </c>
      <c r="C371" s="30" t="s">
        <v>70</v>
      </c>
      <c r="D371" s="30" t="s">
        <v>118</v>
      </c>
      <c r="E371" s="20" t="s">
        <v>72</v>
      </c>
      <c r="F371" s="20">
        <v>3</v>
      </c>
      <c r="G371" s="20">
        <v>5</v>
      </c>
      <c r="H371" s="20">
        <v>6</v>
      </c>
      <c r="I371" s="20">
        <v>386</v>
      </c>
      <c r="J371" s="20">
        <v>14</v>
      </c>
      <c r="K371" s="20">
        <v>1</v>
      </c>
      <c r="L371" s="20">
        <v>2</v>
      </c>
      <c r="M371" s="20">
        <v>9</v>
      </c>
      <c r="N371" s="20">
        <v>0</v>
      </c>
      <c r="O371" s="20">
        <v>1593</v>
      </c>
      <c r="P371" s="20">
        <v>1</v>
      </c>
      <c r="Q371" s="20">
        <v>1</v>
      </c>
      <c r="R371" s="20">
        <v>0</v>
      </c>
      <c r="S371" s="20"/>
      <c r="T371" s="30" t="s">
        <v>27</v>
      </c>
      <c r="U371" s="22">
        <v>758443</v>
      </c>
      <c r="V371" s="22">
        <v>758443</v>
      </c>
      <c r="W371" s="22">
        <v>0</v>
      </c>
      <c r="X371" s="31">
        <v>0</v>
      </c>
      <c r="Y371" s="31">
        <v>758443</v>
      </c>
      <c r="Z371" s="22">
        <v>0</v>
      </c>
      <c r="AA371" s="31">
        <v>0</v>
      </c>
      <c r="AB371" s="32">
        <v>0</v>
      </c>
    </row>
    <row r="372" spans="1:28" x14ac:dyDescent="0.25">
      <c r="A372" s="30" t="s">
        <v>567</v>
      </c>
      <c r="B372" s="30" t="s">
        <v>547</v>
      </c>
      <c r="C372" s="30" t="s">
        <v>70</v>
      </c>
      <c r="D372" s="30" t="s">
        <v>120</v>
      </c>
      <c r="E372" s="20" t="s">
        <v>72</v>
      </c>
      <c r="F372" s="20">
        <v>3</v>
      </c>
      <c r="G372" s="20">
        <v>5</v>
      </c>
      <c r="H372" s="20">
        <v>6</v>
      </c>
      <c r="I372" s="20">
        <v>386</v>
      </c>
      <c r="J372" s="20">
        <v>14</v>
      </c>
      <c r="K372" s="20">
        <v>1</v>
      </c>
      <c r="L372" s="20">
        <v>2</v>
      </c>
      <c r="M372" s="20">
        <v>9</v>
      </c>
      <c r="N372" s="20">
        <v>0</v>
      </c>
      <c r="O372" s="20">
        <v>1611</v>
      </c>
      <c r="P372" s="20">
        <v>1</v>
      </c>
      <c r="Q372" s="20">
        <v>1</v>
      </c>
      <c r="R372" s="20">
        <v>0</v>
      </c>
      <c r="S372" s="20"/>
      <c r="T372" s="30" t="s">
        <v>27</v>
      </c>
      <c r="U372" s="22">
        <v>20206181</v>
      </c>
      <c r="V372" s="22">
        <v>20206181</v>
      </c>
      <c r="W372" s="22">
        <v>0</v>
      </c>
      <c r="X372" s="31">
        <v>0</v>
      </c>
      <c r="Y372" s="31">
        <v>20206181</v>
      </c>
      <c r="Z372" s="22">
        <v>0</v>
      </c>
      <c r="AA372" s="31">
        <v>0</v>
      </c>
      <c r="AB372" s="32">
        <v>0</v>
      </c>
    </row>
    <row r="373" spans="1:28" x14ac:dyDescent="0.25">
      <c r="A373" s="30" t="s">
        <v>568</v>
      </c>
      <c r="B373" s="30" t="s">
        <v>547</v>
      </c>
      <c r="C373" s="30" t="s">
        <v>70</v>
      </c>
      <c r="D373" s="30" t="s">
        <v>128</v>
      </c>
      <c r="E373" s="20" t="s">
        <v>72</v>
      </c>
      <c r="F373" s="20">
        <v>3</v>
      </c>
      <c r="G373" s="20">
        <v>5</v>
      </c>
      <c r="H373" s="20">
        <v>6</v>
      </c>
      <c r="I373" s="20">
        <v>386</v>
      </c>
      <c r="J373" s="20">
        <v>14</v>
      </c>
      <c r="K373" s="20">
        <v>1</v>
      </c>
      <c r="L373" s="20">
        <v>2</v>
      </c>
      <c r="M373" s="20">
        <v>9</v>
      </c>
      <c r="N373" s="20">
        <v>0</v>
      </c>
      <c r="O373" s="20">
        <v>2161</v>
      </c>
      <c r="P373" s="20">
        <v>1</v>
      </c>
      <c r="Q373" s="20">
        <v>1</v>
      </c>
      <c r="R373" s="20">
        <v>0</v>
      </c>
      <c r="S373" s="20"/>
      <c r="T373" s="30" t="s">
        <v>29</v>
      </c>
      <c r="U373" s="22">
        <v>763814</v>
      </c>
      <c r="V373" s="22">
        <v>763814</v>
      </c>
      <c r="W373" s="22">
        <v>0</v>
      </c>
      <c r="X373" s="31">
        <v>0</v>
      </c>
      <c r="Y373" s="31">
        <v>0</v>
      </c>
      <c r="Z373" s="22">
        <v>0</v>
      </c>
      <c r="AA373" s="31">
        <v>0</v>
      </c>
      <c r="AB373" s="32">
        <v>0</v>
      </c>
    </row>
    <row r="374" spans="1:28" x14ac:dyDescent="0.25">
      <c r="A374" s="30" t="s">
        <v>569</v>
      </c>
      <c r="B374" s="30" t="s">
        <v>547</v>
      </c>
      <c r="C374" s="30" t="s">
        <v>70</v>
      </c>
      <c r="D374" s="30" t="s">
        <v>146</v>
      </c>
      <c r="E374" s="20" t="s">
        <v>72</v>
      </c>
      <c r="F374" s="20">
        <v>3</v>
      </c>
      <c r="G374" s="20">
        <v>5</v>
      </c>
      <c r="H374" s="20">
        <v>6</v>
      </c>
      <c r="I374" s="20">
        <v>386</v>
      </c>
      <c r="J374" s="20">
        <v>14</v>
      </c>
      <c r="K374" s="20">
        <v>1</v>
      </c>
      <c r="L374" s="20">
        <v>2</v>
      </c>
      <c r="M374" s="20">
        <v>9</v>
      </c>
      <c r="N374" s="20">
        <v>0</v>
      </c>
      <c r="O374" s="20">
        <v>2491</v>
      </c>
      <c r="P374" s="20">
        <v>1</v>
      </c>
      <c r="Q374" s="20">
        <v>1</v>
      </c>
      <c r="R374" s="20">
        <v>0</v>
      </c>
      <c r="S374" s="20"/>
      <c r="T374" s="30" t="s">
        <v>29</v>
      </c>
      <c r="U374" s="22">
        <v>327349</v>
      </c>
      <c r="V374" s="22">
        <v>327349</v>
      </c>
      <c r="W374" s="22">
        <v>0</v>
      </c>
      <c r="X374" s="31">
        <v>0</v>
      </c>
      <c r="Y374" s="31">
        <v>0</v>
      </c>
      <c r="Z374" s="22">
        <v>0</v>
      </c>
      <c r="AA374" s="31">
        <v>0</v>
      </c>
      <c r="AB374" s="32">
        <v>0</v>
      </c>
    </row>
    <row r="375" spans="1:28" x14ac:dyDescent="0.25">
      <c r="A375" s="30" t="s">
        <v>570</v>
      </c>
      <c r="B375" s="30" t="s">
        <v>547</v>
      </c>
      <c r="C375" s="30" t="s">
        <v>70</v>
      </c>
      <c r="D375" s="30" t="s">
        <v>346</v>
      </c>
      <c r="E375" s="20" t="s">
        <v>72</v>
      </c>
      <c r="F375" s="20">
        <v>3</v>
      </c>
      <c r="G375" s="20">
        <v>5</v>
      </c>
      <c r="H375" s="20">
        <v>6</v>
      </c>
      <c r="I375" s="20">
        <v>386</v>
      </c>
      <c r="J375" s="20">
        <v>14</v>
      </c>
      <c r="K375" s="20">
        <v>1</v>
      </c>
      <c r="L375" s="20">
        <v>2</v>
      </c>
      <c r="M375" s="20">
        <v>9</v>
      </c>
      <c r="N375" s="20">
        <v>0</v>
      </c>
      <c r="O375" s="20">
        <v>2511</v>
      </c>
      <c r="P375" s="20">
        <v>1</v>
      </c>
      <c r="Q375" s="20">
        <v>1</v>
      </c>
      <c r="R375" s="20">
        <v>0</v>
      </c>
      <c r="S375" s="20"/>
      <c r="T375" s="30" t="s">
        <v>29</v>
      </c>
      <c r="U375" s="22">
        <v>7658</v>
      </c>
      <c r="V375" s="22">
        <v>7658</v>
      </c>
      <c r="W375" s="22">
        <v>0</v>
      </c>
      <c r="X375" s="31">
        <v>0</v>
      </c>
      <c r="Y375" s="31">
        <v>0</v>
      </c>
      <c r="Z375" s="22">
        <v>0</v>
      </c>
      <c r="AA375" s="31">
        <v>0</v>
      </c>
      <c r="AB375" s="32">
        <v>0</v>
      </c>
    </row>
    <row r="376" spans="1:28" x14ac:dyDescent="0.25">
      <c r="A376" s="30" t="s">
        <v>571</v>
      </c>
      <c r="B376" s="30" t="s">
        <v>547</v>
      </c>
      <c r="C376" s="30" t="s">
        <v>70</v>
      </c>
      <c r="D376" s="30" t="s">
        <v>148</v>
      </c>
      <c r="E376" s="20" t="s">
        <v>72</v>
      </c>
      <c r="F376" s="20">
        <v>3</v>
      </c>
      <c r="G376" s="20">
        <v>5</v>
      </c>
      <c r="H376" s="20">
        <v>6</v>
      </c>
      <c r="I376" s="20">
        <v>386</v>
      </c>
      <c r="J376" s="20">
        <v>14</v>
      </c>
      <c r="K376" s="20">
        <v>1</v>
      </c>
      <c r="L376" s="20">
        <v>2</v>
      </c>
      <c r="M376" s="20">
        <v>9</v>
      </c>
      <c r="N376" s="20">
        <v>0</v>
      </c>
      <c r="O376" s="20">
        <v>2561</v>
      </c>
      <c r="P376" s="20">
        <v>1</v>
      </c>
      <c r="Q376" s="20">
        <v>1</v>
      </c>
      <c r="R376" s="20">
        <v>0</v>
      </c>
      <c r="S376" s="20"/>
      <c r="T376" s="30" t="s">
        <v>29</v>
      </c>
      <c r="U376" s="22">
        <v>13516</v>
      </c>
      <c r="V376" s="22">
        <v>13516</v>
      </c>
      <c r="W376" s="22">
        <v>0</v>
      </c>
      <c r="X376" s="31">
        <v>0</v>
      </c>
      <c r="Y376" s="31">
        <v>0</v>
      </c>
      <c r="Z376" s="22">
        <v>0</v>
      </c>
      <c r="AA376" s="31">
        <v>0</v>
      </c>
      <c r="AB376" s="32">
        <v>0</v>
      </c>
    </row>
    <row r="377" spans="1:28" x14ac:dyDescent="0.25">
      <c r="A377" s="30" t="s">
        <v>572</v>
      </c>
      <c r="B377" s="30" t="s">
        <v>547</v>
      </c>
      <c r="C377" s="30" t="s">
        <v>70</v>
      </c>
      <c r="D377" s="30" t="s">
        <v>351</v>
      </c>
      <c r="E377" s="20" t="s">
        <v>72</v>
      </c>
      <c r="F377" s="20">
        <v>3</v>
      </c>
      <c r="G377" s="20">
        <v>5</v>
      </c>
      <c r="H377" s="20">
        <v>6</v>
      </c>
      <c r="I377" s="20">
        <v>386</v>
      </c>
      <c r="J377" s="20">
        <v>14</v>
      </c>
      <c r="K377" s="20">
        <v>1</v>
      </c>
      <c r="L377" s="20">
        <v>2</v>
      </c>
      <c r="M377" s="20">
        <v>9</v>
      </c>
      <c r="N377" s="20">
        <v>0</v>
      </c>
      <c r="O377" s="20">
        <v>2591</v>
      </c>
      <c r="P377" s="20">
        <v>1</v>
      </c>
      <c r="Q377" s="20">
        <v>1</v>
      </c>
      <c r="R377" s="20">
        <v>0</v>
      </c>
      <c r="S377" s="20"/>
      <c r="T377" s="30" t="s">
        <v>29</v>
      </c>
      <c r="U377" s="22">
        <v>15803</v>
      </c>
      <c r="V377" s="22">
        <v>15803</v>
      </c>
      <c r="W377" s="22">
        <v>0</v>
      </c>
      <c r="X377" s="31">
        <v>0</v>
      </c>
      <c r="Y377" s="31">
        <v>0</v>
      </c>
      <c r="Z377" s="22">
        <v>0</v>
      </c>
      <c r="AA377" s="31">
        <v>0</v>
      </c>
      <c r="AB377" s="32">
        <v>0</v>
      </c>
    </row>
    <row r="378" spans="1:28" x14ac:dyDescent="0.25">
      <c r="A378" s="30" t="s">
        <v>573</v>
      </c>
      <c r="B378" s="30" t="s">
        <v>547</v>
      </c>
      <c r="C378" s="30" t="s">
        <v>70</v>
      </c>
      <c r="D378" s="30" t="s">
        <v>150</v>
      </c>
      <c r="E378" s="20" t="s">
        <v>72</v>
      </c>
      <c r="F378" s="20">
        <v>3</v>
      </c>
      <c r="G378" s="20">
        <v>5</v>
      </c>
      <c r="H378" s="20">
        <v>6</v>
      </c>
      <c r="I378" s="20">
        <v>386</v>
      </c>
      <c r="J378" s="20">
        <v>14</v>
      </c>
      <c r="K378" s="20">
        <v>1</v>
      </c>
      <c r="L378" s="20">
        <v>2</v>
      </c>
      <c r="M378" s="20">
        <v>9</v>
      </c>
      <c r="N378" s="20">
        <v>0</v>
      </c>
      <c r="O378" s="20">
        <v>2611</v>
      </c>
      <c r="P378" s="20">
        <v>1</v>
      </c>
      <c r="Q378" s="20">
        <v>1</v>
      </c>
      <c r="R378" s="20">
        <v>0</v>
      </c>
      <c r="S378" s="20"/>
      <c r="T378" s="30" t="s">
        <v>29</v>
      </c>
      <c r="U378" s="22">
        <v>20936196</v>
      </c>
      <c r="V378" s="22">
        <v>20936196</v>
      </c>
      <c r="W378" s="22">
        <v>0</v>
      </c>
      <c r="X378" s="31">
        <v>0</v>
      </c>
      <c r="Y378" s="31">
        <v>3320960.68</v>
      </c>
      <c r="Z378" s="22">
        <v>0</v>
      </c>
      <c r="AA378" s="31">
        <v>0</v>
      </c>
      <c r="AB378" s="32">
        <v>0</v>
      </c>
    </row>
    <row r="379" spans="1:28" x14ac:dyDescent="0.25">
      <c r="A379" s="30" t="s">
        <v>574</v>
      </c>
      <c r="B379" s="30" t="s">
        <v>547</v>
      </c>
      <c r="C379" s="30" t="s">
        <v>70</v>
      </c>
      <c r="D379" s="30" t="s">
        <v>153</v>
      </c>
      <c r="E379" s="20" t="s">
        <v>72</v>
      </c>
      <c r="F379" s="20">
        <v>3</v>
      </c>
      <c r="G379" s="20">
        <v>5</v>
      </c>
      <c r="H379" s="20">
        <v>6</v>
      </c>
      <c r="I379" s="20">
        <v>386</v>
      </c>
      <c r="J379" s="20">
        <v>14</v>
      </c>
      <c r="K379" s="20">
        <v>1</v>
      </c>
      <c r="L379" s="20">
        <v>2</v>
      </c>
      <c r="M379" s="20">
        <v>9</v>
      </c>
      <c r="N379" s="20">
        <v>0</v>
      </c>
      <c r="O379" s="20">
        <v>2911</v>
      </c>
      <c r="P379" s="20">
        <v>1</v>
      </c>
      <c r="Q379" s="20">
        <v>1</v>
      </c>
      <c r="R379" s="20">
        <v>0</v>
      </c>
      <c r="S379" s="20"/>
      <c r="T379" s="30" t="s">
        <v>29</v>
      </c>
      <c r="U379" s="22">
        <v>872930</v>
      </c>
      <c r="V379" s="22">
        <v>872930</v>
      </c>
      <c r="W379" s="22">
        <v>0</v>
      </c>
      <c r="X379" s="31">
        <v>0</v>
      </c>
      <c r="Y379" s="31">
        <v>0</v>
      </c>
      <c r="Z379" s="22">
        <v>0</v>
      </c>
      <c r="AA379" s="31">
        <v>0</v>
      </c>
      <c r="AB379" s="32">
        <v>0</v>
      </c>
    </row>
    <row r="380" spans="1:28" x14ac:dyDescent="0.25">
      <c r="A380" s="30" t="s">
        <v>575</v>
      </c>
      <c r="B380" s="30" t="s">
        <v>547</v>
      </c>
      <c r="C380" s="30" t="s">
        <v>70</v>
      </c>
      <c r="D380" s="30" t="s">
        <v>155</v>
      </c>
      <c r="E380" s="20" t="s">
        <v>72</v>
      </c>
      <c r="F380" s="20">
        <v>3</v>
      </c>
      <c r="G380" s="20">
        <v>5</v>
      </c>
      <c r="H380" s="20">
        <v>6</v>
      </c>
      <c r="I380" s="20">
        <v>386</v>
      </c>
      <c r="J380" s="20">
        <v>14</v>
      </c>
      <c r="K380" s="20">
        <v>1</v>
      </c>
      <c r="L380" s="20">
        <v>2</v>
      </c>
      <c r="M380" s="20">
        <v>9</v>
      </c>
      <c r="N380" s="20">
        <v>0</v>
      </c>
      <c r="O380" s="20">
        <v>2921</v>
      </c>
      <c r="P380" s="20">
        <v>1</v>
      </c>
      <c r="Q380" s="20">
        <v>1</v>
      </c>
      <c r="R380" s="20">
        <v>0</v>
      </c>
      <c r="S380" s="20"/>
      <c r="T380" s="30" t="s">
        <v>29</v>
      </c>
      <c r="U380" s="22">
        <v>7368</v>
      </c>
      <c r="V380" s="22">
        <v>7368</v>
      </c>
      <c r="W380" s="22">
        <v>0</v>
      </c>
      <c r="X380" s="31">
        <v>0</v>
      </c>
      <c r="Y380" s="31">
        <v>0</v>
      </c>
      <c r="Z380" s="22">
        <v>0</v>
      </c>
      <c r="AA380" s="31">
        <v>0</v>
      </c>
      <c r="AB380" s="32">
        <v>0</v>
      </c>
    </row>
    <row r="381" spans="1:28" x14ac:dyDescent="0.25">
      <c r="A381" s="30" t="s">
        <v>576</v>
      </c>
      <c r="B381" s="30" t="s">
        <v>547</v>
      </c>
      <c r="C381" s="30" t="s">
        <v>70</v>
      </c>
      <c r="D381" s="30" t="s">
        <v>83</v>
      </c>
      <c r="E381" s="20" t="s">
        <v>72</v>
      </c>
      <c r="F381" s="20">
        <v>3</v>
      </c>
      <c r="G381" s="20">
        <v>5</v>
      </c>
      <c r="H381" s="20">
        <v>6</v>
      </c>
      <c r="I381" s="20">
        <v>386</v>
      </c>
      <c r="J381" s="20">
        <v>14</v>
      </c>
      <c r="K381" s="20">
        <v>1</v>
      </c>
      <c r="L381" s="20">
        <v>2</v>
      </c>
      <c r="M381" s="20">
        <v>9</v>
      </c>
      <c r="N381" s="20">
        <v>0</v>
      </c>
      <c r="O381" s="20">
        <v>2961</v>
      </c>
      <c r="P381" s="20">
        <v>1</v>
      </c>
      <c r="Q381" s="20">
        <v>1</v>
      </c>
      <c r="R381" s="20">
        <v>0</v>
      </c>
      <c r="S381" s="20"/>
      <c r="T381" s="30" t="s">
        <v>29</v>
      </c>
      <c r="U381" s="22">
        <v>0</v>
      </c>
      <c r="V381" s="22">
        <v>38400000</v>
      </c>
      <c r="W381" s="22">
        <v>30999157</v>
      </c>
      <c r="X381" s="31">
        <v>0</v>
      </c>
      <c r="Y381" s="31">
        <v>0</v>
      </c>
      <c r="Z381" s="22">
        <v>30999157</v>
      </c>
      <c r="AA381" s="31">
        <v>0</v>
      </c>
      <c r="AB381" s="32">
        <v>30999157</v>
      </c>
    </row>
    <row r="382" spans="1:28" x14ac:dyDescent="0.25">
      <c r="A382" s="30" t="s">
        <v>577</v>
      </c>
      <c r="B382" s="30" t="s">
        <v>547</v>
      </c>
      <c r="C382" s="30" t="s">
        <v>70</v>
      </c>
      <c r="D382" s="30" t="s">
        <v>159</v>
      </c>
      <c r="E382" s="20" t="s">
        <v>72</v>
      </c>
      <c r="F382" s="20">
        <v>3</v>
      </c>
      <c r="G382" s="20">
        <v>5</v>
      </c>
      <c r="H382" s="20">
        <v>6</v>
      </c>
      <c r="I382" s="20">
        <v>386</v>
      </c>
      <c r="J382" s="20">
        <v>14</v>
      </c>
      <c r="K382" s="20">
        <v>1</v>
      </c>
      <c r="L382" s="20">
        <v>2</v>
      </c>
      <c r="M382" s="20">
        <v>9</v>
      </c>
      <c r="N382" s="20">
        <v>0</v>
      </c>
      <c r="O382" s="20">
        <v>2981</v>
      </c>
      <c r="P382" s="20">
        <v>1</v>
      </c>
      <c r="Q382" s="20">
        <v>1</v>
      </c>
      <c r="R382" s="20">
        <v>0</v>
      </c>
      <c r="S382" s="20"/>
      <c r="T382" s="30" t="s">
        <v>29</v>
      </c>
      <c r="U382" s="22">
        <v>228460</v>
      </c>
      <c r="V382" s="22">
        <v>228460</v>
      </c>
      <c r="W382" s="22">
        <v>0</v>
      </c>
      <c r="X382" s="31">
        <v>0</v>
      </c>
      <c r="Y382" s="31">
        <v>0</v>
      </c>
      <c r="Z382" s="22">
        <v>0</v>
      </c>
      <c r="AA382" s="31">
        <v>0</v>
      </c>
      <c r="AB382" s="32">
        <v>0</v>
      </c>
    </row>
    <row r="383" spans="1:28" x14ac:dyDescent="0.25">
      <c r="A383" s="30" t="s">
        <v>578</v>
      </c>
      <c r="B383" s="30" t="s">
        <v>547</v>
      </c>
      <c r="C383" s="30" t="s">
        <v>70</v>
      </c>
      <c r="D383" s="30" t="s">
        <v>208</v>
      </c>
      <c r="E383" s="20" t="s">
        <v>72</v>
      </c>
      <c r="F383" s="20">
        <v>3</v>
      </c>
      <c r="G383" s="20">
        <v>5</v>
      </c>
      <c r="H383" s="20">
        <v>6</v>
      </c>
      <c r="I383" s="20">
        <v>386</v>
      </c>
      <c r="J383" s="20">
        <v>14</v>
      </c>
      <c r="K383" s="20">
        <v>1</v>
      </c>
      <c r="L383" s="20">
        <v>2</v>
      </c>
      <c r="M383" s="20">
        <v>9</v>
      </c>
      <c r="N383" s="20">
        <v>0</v>
      </c>
      <c r="O383" s="20">
        <v>3552</v>
      </c>
      <c r="P383" s="20">
        <v>1</v>
      </c>
      <c r="Q383" s="20">
        <v>1</v>
      </c>
      <c r="R383" s="20">
        <v>0</v>
      </c>
      <c r="S383" s="20"/>
      <c r="T383" s="30" t="s">
        <v>32</v>
      </c>
      <c r="U383" s="22">
        <v>135996643</v>
      </c>
      <c r="V383" s="22">
        <v>40596643</v>
      </c>
      <c r="W383" s="22">
        <v>0</v>
      </c>
      <c r="X383" s="31">
        <v>0</v>
      </c>
      <c r="Y383" s="31">
        <v>832598.34</v>
      </c>
      <c r="Z383" s="22">
        <v>0</v>
      </c>
      <c r="AA383" s="31">
        <v>0</v>
      </c>
      <c r="AB383" s="32">
        <v>0</v>
      </c>
    </row>
    <row r="384" spans="1:28" x14ac:dyDescent="0.25">
      <c r="A384" s="30" t="s">
        <v>579</v>
      </c>
      <c r="B384" s="30" t="s">
        <v>547</v>
      </c>
      <c r="C384" s="30" t="s">
        <v>70</v>
      </c>
      <c r="D384" s="30" t="s">
        <v>74</v>
      </c>
      <c r="E384" s="20" t="s">
        <v>72</v>
      </c>
      <c r="F384" s="20">
        <v>3</v>
      </c>
      <c r="G384" s="20">
        <v>5</v>
      </c>
      <c r="H384" s="20">
        <v>6</v>
      </c>
      <c r="I384" s="20">
        <v>386</v>
      </c>
      <c r="J384" s="20">
        <v>14</v>
      </c>
      <c r="K384" s="20">
        <v>1</v>
      </c>
      <c r="L384" s="20">
        <v>2</v>
      </c>
      <c r="M384" s="20">
        <v>9</v>
      </c>
      <c r="N384" s="20">
        <v>0</v>
      </c>
      <c r="O384" s="20">
        <v>3571</v>
      </c>
      <c r="P384" s="20">
        <v>1</v>
      </c>
      <c r="Q384" s="20">
        <v>1</v>
      </c>
      <c r="R384" s="20">
        <v>0</v>
      </c>
      <c r="S384" s="20"/>
      <c r="T384" s="30" t="s">
        <v>32</v>
      </c>
      <c r="U384" s="22">
        <v>0</v>
      </c>
      <c r="V384" s="22">
        <v>5000000</v>
      </c>
      <c r="W384" s="22">
        <v>5000000</v>
      </c>
      <c r="X384" s="31">
        <v>0</v>
      </c>
      <c r="Y384" s="31">
        <v>0</v>
      </c>
      <c r="Z384" s="22">
        <v>5000000</v>
      </c>
      <c r="AA384" s="31">
        <v>0</v>
      </c>
      <c r="AB384" s="32">
        <v>5000000</v>
      </c>
    </row>
    <row r="385" spans="1:28" x14ac:dyDescent="0.25">
      <c r="A385" s="30" t="s">
        <v>580</v>
      </c>
      <c r="B385" s="30" t="s">
        <v>547</v>
      </c>
      <c r="C385" s="30" t="s">
        <v>70</v>
      </c>
      <c r="D385" s="30" t="s">
        <v>225</v>
      </c>
      <c r="E385" s="20" t="s">
        <v>72</v>
      </c>
      <c r="F385" s="20">
        <v>3</v>
      </c>
      <c r="G385" s="20">
        <v>5</v>
      </c>
      <c r="H385" s="20">
        <v>6</v>
      </c>
      <c r="I385" s="20">
        <v>386</v>
      </c>
      <c r="J385" s="20">
        <v>14</v>
      </c>
      <c r="K385" s="20">
        <v>1</v>
      </c>
      <c r="L385" s="20">
        <v>2</v>
      </c>
      <c r="M385" s="20">
        <v>9</v>
      </c>
      <c r="N385" s="20">
        <v>0</v>
      </c>
      <c r="O385" s="20">
        <v>3981</v>
      </c>
      <c r="P385" s="20">
        <v>1</v>
      </c>
      <c r="Q385" s="20">
        <v>1</v>
      </c>
      <c r="R385" s="20">
        <v>0</v>
      </c>
      <c r="S385" s="20"/>
      <c r="T385" s="30" t="s">
        <v>32</v>
      </c>
      <c r="U385" s="22">
        <v>19525265</v>
      </c>
      <c r="V385" s="22">
        <v>19525265</v>
      </c>
      <c r="W385" s="22">
        <v>11411827.199999999</v>
      </c>
      <c r="X385" s="31">
        <v>11411827.199999999</v>
      </c>
      <c r="Y385" s="31">
        <v>19525265</v>
      </c>
      <c r="Z385" s="22">
        <v>7994905.2000000002</v>
      </c>
      <c r="AA385" s="31">
        <v>7994905.2000000002</v>
      </c>
      <c r="AB385" s="32">
        <v>0</v>
      </c>
    </row>
    <row r="386" spans="1:28" x14ac:dyDescent="0.25">
      <c r="A386" s="30" t="s">
        <v>581</v>
      </c>
      <c r="B386" s="30" t="s">
        <v>547</v>
      </c>
      <c r="C386" s="30" t="s">
        <v>70</v>
      </c>
      <c r="D386" s="30" t="s">
        <v>227</v>
      </c>
      <c r="E386" s="20" t="s">
        <v>72</v>
      </c>
      <c r="F386" s="20">
        <v>3</v>
      </c>
      <c r="G386" s="20">
        <v>5</v>
      </c>
      <c r="H386" s="20">
        <v>6</v>
      </c>
      <c r="I386" s="20">
        <v>386</v>
      </c>
      <c r="J386" s="20">
        <v>14</v>
      </c>
      <c r="K386" s="20">
        <v>1</v>
      </c>
      <c r="L386" s="20">
        <v>2</v>
      </c>
      <c r="M386" s="20">
        <v>9</v>
      </c>
      <c r="N386" s="20">
        <v>0</v>
      </c>
      <c r="O386" s="20">
        <v>3982</v>
      </c>
      <c r="P386" s="20">
        <v>1</v>
      </c>
      <c r="Q386" s="20">
        <v>1</v>
      </c>
      <c r="R386" s="20">
        <v>0</v>
      </c>
      <c r="S386" s="20"/>
      <c r="T386" s="30" t="s">
        <v>32</v>
      </c>
      <c r="U386" s="22">
        <v>12142295</v>
      </c>
      <c r="V386" s="22">
        <v>12142295</v>
      </c>
      <c r="W386" s="22">
        <v>1460190.72</v>
      </c>
      <c r="X386" s="31">
        <v>1460190.72</v>
      </c>
      <c r="Y386" s="31">
        <v>12142295</v>
      </c>
      <c r="Z386" s="22">
        <v>434351.85</v>
      </c>
      <c r="AA386" s="31">
        <v>434351.85</v>
      </c>
      <c r="AB386" s="32">
        <v>0</v>
      </c>
    </row>
    <row r="387" spans="1:28" x14ac:dyDescent="0.25">
      <c r="A387" s="30" t="s">
        <v>582</v>
      </c>
      <c r="B387" s="30" t="s">
        <v>547</v>
      </c>
      <c r="C387" s="30" t="s">
        <v>70</v>
      </c>
      <c r="D387" s="30" t="s">
        <v>444</v>
      </c>
      <c r="E387" s="20" t="s">
        <v>72</v>
      </c>
      <c r="F387" s="20">
        <v>3</v>
      </c>
      <c r="G387" s="20">
        <v>5</v>
      </c>
      <c r="H387" s="20">
        <v>6</v>
      </c>
      <c r="I387" s="20">
        <v>386</v>
      </c>
      <c r="J387" s="20">
        <v>14</v>
      </c>
      <c r="K387" s="20">
        <v>1</v>
      </c>
      <c r="L387" s="20">
        <v>2</v>
      </c>
      <c r="M387" s="20">
        <v>9</v>
      </c>
      <c r="N387" s="20">
        <v>0</v>
      </c>
      <c r="O387" s="20">
        <v>3993</v>
      </c>
      <c r="P387" s="20">
        <v>1</v>
      </c>
      <c r="Q387" s="20">
        <v>1</v>
      </c>
      <c r="R387" s="20">
        <v>0</v>
      </c>
      <c r="S387" s="20"/>
      <c r="T387" s="30" t="s">
        <v>32</v>
      </c>
      <c r="U387" s="22">
        <v>0</v>
      </c>
      <c r="V387" s="22">
        <v>47721837</v>
      </c>
      <c r="W387" s="22">
        <v>47721837</v>
      </c>
      <c r="X387" s="31">
        <v>0</v>
      </c>
      <c r="Y387" s="31">
        <v>0</v>
      </c>
      <c r="Z387" s="22">
        <v>47721837</v>
      </c>
      <c r="AA387" s="31">
        <v>0</v>
      </c>
      <c r="AB387" s="32">
        <v>47721837</v>
      </c>
    </row>
    <row r="388" spans="1:28" x14ac:dyDescent="0.25">
      <c r="A388" s="30" t="s">
        <v>583</v>
      </c>
      <c r="B388" s="30" t="s">
        <v>547</v>
      </c>
      <c r="C388" s="30" t="s">
        <v>476</v>
      </c>
      <c r="D388" s="30" t="s">
        <v>128</v>
      </c>
      <c r="E388" s="20" t="s">
        <v>72</v>
      </c>
      <c r="F388" s="20">
        <v>3</v>
      </c>
      <c r="G388" s="20">
        <v>5</v>
      </c>
      <c r="H388" s="20">
        <v>6</v>
      </c>
      <c r="I388" s="20">
        <v>386</v>
      </c>
      <c r="J388" s="20">
        <v>14</v>
      </c>
      <c r="K388" s="20">
        <v>1</v>
      </c>
      <c r="L388" s="20">
        <v>4</v>
      </c>
      <c r="M388" s="20">
        <v>9</v>
      </c>
      <c r="N388" s="20">
        <v>0</v>
      </c>
      <c r="O388" s="20">
        <v>2161</v>
      </c>
      <c r="P388" s="20">
        <v>1</v>
      </c>
      <c r="Q388" s="20">
        <v>1</v>
      </c>
      <c r="R388" s="20">
        <v>0</v>
      </c>
      <c r="S388" s="20"/>
      <c r="T388" s="30" t="s">
        <v>29</v>
      </c>
      <c r="U388" s="22">
        <v>0</v>
      </c>
      <c r="V388" s="22">
        <v>3497556.95</v>
      </c>
      <c r="W388" s="22">
        <v>0</v>
      </c>
      <c r="X388" s="31">
        <v>0</v>
      </c>
      <c r="Y388" s="31">
        <v>0</v>
      </c>
      <c r="Z388" s="22">
        <v>0</v>
      </c>
      <c r="AA388" s="31">
        <v>0</v>
      </c>
      <c r="AB388" s="32">
        <v>0</v>
      </c>
    </row>
    <row r="389" spans="1:28" x14ac:dyDescent="0.25">
      <c r="A389" s="30" t="s">
        <v>584</v>
      </c>
      <c r="B389" s="30" t="s">
        <v>547</v>
      </c>
      <c r="C389" s="30" t="s">
        <v>476</v>
      </c>
      <c r="D389" s="30" t="s">
        <v>150</v>
      </c>
      <c r="E389" s="20" t="s">
        <v>72</v>
      </c>
      <c r="F389" s="20">
        <v>3</v>
      </c>
      <c r="G389" s="20">
        <v>5</v>
      </c>
      <c r="H389" s="20">
        <v>6</v>
      </c>
      <c r="I389" s="20">
        <v>386</v>
      </c>
      <c r="J389" s="20">
        <v>14</v>
      </c>
      <c r="K389" s="20">
        <v>1</v>
      </c>
      <c r="L389" s="20">
        <v>4</v>
      </c>
      <c r="M389" s="20">
        <v>9</v>
      </c>
      <c r="N389" s="20">
        <v>0</v>
      </c>
      <c r="O389" s="20">
        <v>2611</v>
      </c>
      <c r="P389" s="20">
        <v>1</v>
      </c>
      <c r="Q389" s="20">
        <v>1</v>
      </c>
      <c r="R389" s="20">
        <v>0</v>
      </c>
      <c r="S389" s="20"/>
      <c r="T389" s="30" t="s">
        <v>29</v>
      </c>
      <c r="U389" s="22">
        <v>0</v>
      </c>
      <c r="V389" s="22">
        <v>17726695.050000001</v>
      </c>
      <c r="W389" s="22">
        <v>0</v>
      </c>
      <c r="X389" s="31">
        <v>0</v>
      </c>
      <c r="Y389" s="31">
        <v>0</v>
      </c>
      <c r="Z389" s="22">
        <v>0</v>
      </c>
      <c r="AA389" s="31">
        <v>0</v>
      </c>
      <c r="AB389" s="32">
        <v>0</v>
      </c>
    </row>
    <row r="390" spans="1:28" x14ac:dyDescent="0.25">
      <c r="A390" s="30" t="s">
        <v>585</v>
      </c>
      <c r="B390" s="30" t="s">
        <v>547</v>
      </c>
      <c r="C390" s="30" t="s">
        <v>476</v>
      </c>
      <c r="D390" s="30" t="s">
        <v>83</v>
      </c>
      <c r="E390" s="20" t="s">
        <v>72</v>
      </c>
      <c r="F390" s="20">
        <v>3</v>
      </c>
      <c r="G390" s="20">
        <v>5</v>
      </c>
      <c r="H390" s="20">
        <v>6</v>
      </c>
      <c r="I390" s="20">
        <v>386</v>
      </c>
      <c r="J390" s="20">
        <v>14</v>
      </c>
      <c r="K390" s="20">
        <v>1</v>
      </c>
      <c r="L390" s="20">
        <v>4</v>
      </c>
      <c r="M390" s="20">
        <v>9</v>
      </c>
      <c r="N390" s="20">
        <v>0</v>
      </c>
      <c r="O390" s="20">
        <v>2961</v>
      </c>
      <c r="P390" s="20">
        <v>1</v>
      </c>
      <c r="Q390" s="20">
        <v>1</v>
      </c>
      <c r="R390" s="20">
        <v>0</v>
      </c>
      <c r="S390" s="20"/>
      <c r="T390" s="30" t="s">
        <v>29</v>
      </c>
      <c r="U390" s="22">
        <v>385271017</v>
      </c>
      <c r="V390" s="22">
        <v>545046765</v>
      </c>
      <c r="W390" s="22">
        <v>0</v>
      </c>
      <c r="X390" s="31">
        <v>0</v>
      </c>
      <c r="Y390" s="31">
        <v>10695145.130000001</v>
      </c>
      <c r="Z390" s="22">
        <v>0</v>
      </c>
      <c r="AA390" s="31">
        <v>0</v>
      </c>
      <c r="AB390" s="32">
        <v>0</v>
      </c>
    </row>
    <row r="391" spans="1:28" x14ac:dyDescent="0.25">
      <c r="A391" s="30" t="s">
        <v>586</v>
      </c>
      <c r="B391" s="30" t="s">
        <v>547</v>
      </c>
      <c r="C391" s="30" t="s">
        <v>476</v>
      </c>
      <c r="D391" s="30" t="s">
        <v>208</v>
      </c>
      <c r="E391" s="20" t="s">
        <v>72</v>
      </c>
      <c r="F391" s="20">
        <v>3</v>
      </c>
      <c r="G391" s="20">
        <v>5</v>
      </c>
      <c r="H391" s="20">
        <v>6</v>
      </c>
      <c r="I391" s="20">
        <v>386</v>
      </c>
      <c r="J391" s="20">
        <v>14</v>
      </c>
      <c r="K391" s="20">
        <v>1</v>
      </c>
      <c r="L391" s="20">
        <v>4</v>
      </c>
      <c r="M391" s="20">
        <v>9</v>
      </c>
      <c r="N391" s="20">
        <v>0</v>
      </c>
      <c r="O391" s="20">
        <v>3552</v>
      </c>
      <c r="P391" s="20">
        <v>1</v>
      </c>
      <c r="Q391" s="20">
        <v>1</v>
      </c>
      <c r="R391" s="20">
        <v>0</v>
      </c>
      <c r="S391" s="20"/>
      <c r="T391" s="30" t="s">
        <v>32</v>
      </c>
      <c r="U391" s="22">
        <v>753488879</v>
      </c>
      <c r="V391" s="22">
        <v>702488879</v>
      </c>
      <c r="W391" s="22">
        <v>0</v>
      </c>
      <c r="X391" s="31">
        <v>0</v>
      </c>
      <c r="Y391" s="31">
        <v>656435818.26999998</v>
      </c>
      <c r="Z391" s="22">
        <v>0</v>
      </c>
      <c r="AA391" s="31">
        <v>0</v>
      </c>
      <c r="AB391" s="32">
        <v>0</v>
      </c>
    </row>
    <row r="392" spans="1:28" x14ac:dyDescent="0.25">
      <c r="A392" s="30" t="s">
        <v>587</v>
      </c>
      <c r="B392" s="30" t="s">
        <v>547</v>
      </c>
      <c r="C392" s="30" t="s">
        <v>476</v>
      </c>
      <c r="D392" s="30" t="s">
        <v>588</v>
      </c>
      <c r="E392" s="20" t="s">
        <v>72</v>
      </c>
      <c r="F392" s="20">
        <v>3</v>
      </c>
      <c r="G392" s="20">
        <v>5</v>
      </c>
      <c r="H392" s="20">
        <v>6</v>
      </c>
      <c r="I392" s="20">
        <v>386</v>
      </c>
      <c r="J392" s="20">
        <v>14</v>
      </c>
      <c r="K392" s="20">
        <v>1</v>
      </c>
      <c r="L392" s="20">
        <v>4</v>
      </c>
      <c r="M392" s="20">
        <v>9</v>
      </c>
      <c r="N392" s="20">
        <v>0</v>
      </c>
      <c r="O392" s="20">
        <v>5441</v>
      </c>
      <c r="P392" s="20">
        <v>2</v>
      </c>
      <c r="Q392" s="20">
        <v>1</v>
      </c>
      <c r="R392" s="20">
        <v>0</v>
      </c>
      <c r="S392" s="20" t="s">
        <v>589</v>
      </c>
      <c r="T392" s="30" t="s">
        <v>30</v>
      </c>
      <c r="U392" s="22">
        <v>1590713794</v>
      </c>
      <c r="V392" s="22">
        <v>1574713794</v>
      </c>
      <c r="W392" s="22">
        <v>0</v>
      </c>
      <c r="X392" s="31">
        <v>0</v>
      </c>
      <c r="Y392" s="31">
        <v>1574713794</v>
      </c>
      <c r="Z392" s="22">
        <v>0</v>
      </c>
      <c r="AA392" s="31">
        <v>0</v>
      </c>
      <c r="AB392" s="32">
        <v>0</v>
      </c>
    </row>
    <row r="393" spans="1:28" x14ac:dyDescent="0.25">
      <c r="A393" s="30" t="s">
        <v>590</v>
      </c>
      <c r="B393" s="30" t="s">
        <v>547</v>
      </c>
      <c r="C393" s="30" t="s">
        <v>476</v>
      </c>
      <c r="D393" s="30" t="s">
        <v>588</v>
      </c>
      <c r="E393" s="20" t="s">
        <v>72</v>
      </c>
      <c r="F393" s="20">
        <v>3</v>
      </c>
      <c r="G393" s="20">
        <v>5</v>
      </c>
      <c r="H393" s="20">
        <v>6</v>
      </c>
      <c r="I393" s="20">
        <v>386</v>
      </c>
      <c r="J393" s="20">
        <v>14</v>
      </c>
      <c r="K393" s="20">
        <v>1</v>
      </c>
      <c r="L393" s="20">
        <v>4</v>
      </c>
      <c r="M393" s="20">
        <v>9</v>
      </c>
      <c r="N393" s="20">
        <v>0</v>
      </c>
      <c r="O393" s="20">
        <v>5441</v>
      </c>
      <c r="P393" s="20">
        <v>2</v>
      </c>
      <c r="Q393" s="20">
        <v>1</v>
      </c>
      <c r="R393" s="20">
        <v>0</v>
      </c>
      <c r="S393" s="20" t="s">
        <v>591</v>
      </c>
      <c r="T393" s="30" t="s">
        <v>30</v>
      </c>
      <c r="U393" s="22">
        <v>50000000</v>
      </c>
      <c r="V393" s="22">
        <v>0</v>
      </c>
      <c r="W393" s="22">
        <v>0</v>
      </c>
      <c r="X393" s="31">
        <v>0</v>
      </c>
      <c r="Y393" s="31">
        <v>0</v>
      </c>
      <c r="Z393" s="22">
        <v>0</v>
      </c>
      <c r="AA393" s="31">
        <v>0</v>
      </c>
      <c r="AB393" s="32">
        <v>0</v>
      </c>
    </row>
    <row r="394" spans="1:28" x14ac:dyDescent="0.25">
      <c r="A394" s="30" t="s">
        <v>592</v>
      </c>
      <c r="B394" s="30" t="s">
        <v>547</v>
      </c>
      <c r="C394" s="30" t="s">
        <v>476</v>
      </c>
      <c r="D394" s="30" t="s">
        <v>588</v>
      </c>
      <c r="E394" s="20" t="s">
        <v>72</v>
      </c>
      <c r="F394" s="20">
        <v>3</v>
      </c>
      <c r="G394" s="20">
        <v>5</v>
      </c>
      <c r="H394" s="20">
        <v>6</v>
      </c>
      <c r="I394" s="20">
        <v>386</v>
      </c>
      <c r="J394" s="20">
        <v>14</v>
      </c>
      <c r="K394" s="20">
        <v>1</v>
      </c>
      <c r="L394" s="20">
        <v>4</v>
      </c>
      <c r="M394" s="20">
        <v>9</v>
      </c>
      <c r="N394" s="20">
        <v>0</v>
      </c>
      <c r="O394" s="20">
        <v>5441</v>
      </c>
      <c r="P394" s="20">
        <v>2</v>
      </c>
      <c r="Q394" s="20">
        <v>1</v>
      </c>
      <c r="R394" s="20">
        <v>0</v>
      </c>
      <c r="S394" s="20" t="s">
        <v>593</v>
      </c>
      <c r="T394" s="30" t="s">
        <v>30</v>
      </c>
      <c r="U394" s="22">
        <v>80000000</v>
      </c>
      <c r="V394" s="22">
        <v>0</v>
      </c>
      <c r="W394" s="22">
        <v>0</v>
      </c>
      <c r="X394" s="31">
        <v>0</v>
      </c>
      <c r="Y394" s="31">
        <v>0</v>
      </c>
      <c r="Z394" s="22">
        <v>0</v>
      </c>
      <c r="AA394" s="31">
        <v>0</v>
      </c>
      <c r="AB394" s="32">
        <v>0</v>
      </c>
    </row>
    <row r="395" spans="1:28" x14ac:dyDescent="0.25">
      <c r="A395" s="30" t="s">
        <v>594</v>
      </c>
      <c r="B395" s="30" t="s">
        <v>547</v>
      </c>
      <c r="C395" s="30" t="s">
        <v>229</v>
      </c>
      <c r="D395" s="30" t="s">
        <v>232</v>
      </c>
      <c r="E395" s="20" t="s">
        <v>79</v>
      </c>
      <c r="F395" s="20">
        <v>3</v>
      </c>
      <c r="G395" s="20">
        <v>5</v>
      </c>
      <c r="H395" s="20">
        <v>6</v>
      </c>
      <c r="I395" s="20">
        <v>386</v>
      </c>
      <c r="J395" s="20">
        <v>15</v>
      </c>
      <c r="K395" s="20" t="s">
        <v>230</v>
      </c>
      <c r="L395" s="20">
        <v>1</v>
      </c>
      <c r="M395" s="20">
        <v>9</v>
      </c>
      <c r="N395" s="20">
        <v>0</v>
      </c>
      <c r="O395" s="20">
        <v>1311</v>
      </c>
      <c r="P395" s="20">
        <v>1</v>
      </c>
      <c r="Q395" s="20">
        <v>1</v>
      </c>
      <c r="R395" s="20">
        <v>0</v>
      </c>
      <c r="S395" s="20"/>
      <c r="T395" s="30" t="s">
        <v>27</v>
      </c>
      <c r="U395" s="22">
        <v>1824026</v>
      </c>
      <c r="V395" s="22">
        <v>1824026</v>
      </c>
      <c r="W395" s="22">
        <v>437766</v>
      </c>
      <c r="X395" s="31">
        <v>437766</v>
      </c>
      <c r="Y395" s="31">
        <v>437766</v>
      </c>
      <c r="Z395" s="22">
        <v>145922</v>
      </c>
      <c r="AA395" s="31">
        <v>145922</v>
      </c>
      <c r="AB395" s="32">
        <v>0</v>
      </c>
    </row>
    <row r="396" spans="1:28" x14ac:dyDescent="0.25">
      <c r="A396" s="30" t="s">
        <v>595</v>
      </c>
      <c r="B396" s="30" t="s">
        <v>547</v>
      </c>
      <c r="C396" s="30" t="s">
        <v>229</v>
      </c>
      <c r="D396" s="30" t="s">
        <v>234</v>
      </c>
      <c r="E396" s="20" t="s">
        <v>79</v>
      </c>
      <c r="F396" s="20">
        <v>3</v>
      </c>
      <c r="G396" s="20">
        <v>5</v>
      </c>
      <c r="H396" s="20">
        <v>6</v>
      </c>
      <c r="I396" s="20">
        <v>386</v>
      </c>
      <c r="J396" s="20">
        <v>15</v>
      </c>
      <c r="K396" s="20" t="s">
        <v>230</v>
      </c>
      <c r="L396" s="20">
        <v>1</v>
      </c>
      <c r="M396" s="20">
        <v>9</v>
      </c>
      <c r="N396" s="20">
        <v>0</v>
      </c>
      <c r="O396" s="20">
        <v>1321</v>
      </c>
      <c r="P396" s="20">
        <v>1</v>
      </c>
      <c r="Q396" s="20">
        <v>1</v>
      </c>
      <c r="R396" s="20">
        <v>0</v>
      </c>
      <c r="S396" s="20"/>
      <c r="T396" s="30" t="s">
        <v>27</v>
      </c>
      <c r="U396" s="22">
        <v>19919513</v>
      </c>
      <c r="V396" s="22">
        <v>19919513</v>
      </c>
      <c r="W396" s="22">
        <v>5179074</v>
      </c>
      <c r="X396" s="31">
        <v>5179074</v>
      </c>
      <c r="Y396" s="31">
        <v>5179074</v>
      </c>
      <c r="Z396" s="22">
        <v>1693159</v>
      </c>
      <c r="AA396" s="31">
        <v>1693159</v>
      </c>
      <c r="AB396" s="32">
        <v>0</v>
      </c>
    </row>
    <row r="397" spans="1:28" x14ac:dyDescent="0.25">
      <c r="A397" s="30" t="s">
        <v>596</v>
      </c>
      <c r="B397" s="30" t="s">
        <v>547</v>
      </c>
      <c r="C397" s="30" t="s">
        <v>229</v>
      </c>
      <c r="D397" s="30" t="s">
        <v>236</v>
      </c>
      <c r="E397" s="20" t="s">
        <v>79</v>
      </c>
      <c r="F397" s="20">
        <v>3</v>
      </c>
      <c r="G397" s="20">
        <v>5</v>
      </c>
      <c r="H397" s="20">
        <v>6</v>
      </c>
      <c r="I397" s="20">
        <v>386</v>
      </c>
      <c r="J397" s="20">
        <v>15</v>
      </c>
      <c r="K397" s="20" t="s">
        <v>230</v>
      </c>
      <c r="L397" s="20">
        <v>1</v>
      </c>
      <c r="M397" s="20">
        <v>9</v>
      </c>
      <c r="N397" s="20">
        <v>0</v>
      </c>
      <c r="O397" s="20">
        <v>1411</v>
      </c>
      <c r="P397" s="20">
        <v>1</v>
      </c>
      <c r="Q397" s="20">
        <v>1</v>
      </c>
      <c r="R397" s="20">
        <v>1</v>
      </c>
      <c r="S397" s="20"/>
      <c r="T397" s="30" t="s">
        <v>27</v>
      </c>
      <c r="U397" s="22">
        <v>14271664</v>
      </c>
      <c r="V397" s="22">
        <v>14271664</v>
      </c>
      <c r="W397" s="22">
        <v>2697548.6399999997</v>
      </c>
      <c r="X397" s="31">
        <v>2697548.64</v>
      </c>
      <c r="Y397" s="31">
        <v>2697548.64</v>
      </c>
      <c r="Z397" s="22">
        <v>1347663.41</v>
      </c>
      <c r="AA397" s="31">
        <v>1347663.41</v>
      </c>
      <c r="AB397" s="32">
        <v>0</v>
      </c>
    </row>
    <row r="398" spans="1:28" x14ac:dyDescent="0.25">
      <c r="A398" s="30" t="s">
        <v>597</v>
      </c>
      <c r="B398" s="30" t="s">
        <v>547</v>
      </c>
      <c r="C398" s="30" t="s">
        <v>229</v>
      </c>
      <c r="D398" s="30" t="s">
        <v>291</v>
      </c>
      <c r="E398" s="20" t="s">
        <v>79</v>
      </c>
      <c r="F398" s="20">
        <v>3</v>
      </c>
      <c r="G398" s="20">
        <v>5</v>
      </c>
      <c r="H398" s="20">
        <v>6</v>
      </c>
      <c r="I398" s="20">
        <v>386</v>
      </c>
      <c r="J398" s="20">
        <v>15</v>
      </c>
      <c r="K398" s="20" t="s">
        <v>230</v>
      </c>
      <c r="L398" s="20">
        <v>1</v>
      </c>
      <c r="M398" s="20">
        <v>9</v>
      </c>
      <c r="N398" s="20">
        <v>0</v>
      </c>
      <c r="O398" s="20">
        <v>1421</v>
      </c>
      <c r="P398" s="20">
        <v>1</v>
      </c>
      <c r="Q398" s="20">
        <v>1</v>
      </c>
      <c r="R398" s="20">
        <v>1</v>
      </c>
      <c r="S398" s="20"/>
      <c r="T398" s="30" t="s">
        <v>27</v>
      </c>
      <c r="U398" s="22">
        <v>13145222</v>
      </c>
      <c r="V398" s="22">
        <v>13145222</v>
      </c>
      <c r="W398" s="22">
        <v>2891948</v>
      </c>
      <c r="X398" s="31">
        <v>2891948</v>
      </c>
      <c r="Y398" s="31">
        <v>2891948</v>
      </c>
      <c r="Z398" s="22">
        <v>1314522</v>
      </c>
      <c r="AA398" s="31">
        <v>1314522</v>
      </c>
      <c r="AB398" s="32">
        <v>0</v>
      </c>
    </row>
    <row r="399" spans="1:28" x14ac:dyDescent="0.25">
      <c r="A399" s="30" t="s">
        <v>598</v>
      </c>
      <c r="B399" s="30" t="s">
        <v>547</v>
      </c>
      <c r="C399" s="30" t="s">
        <v>229</v>
      </c>
      <c r="D399" s="30" t="s">
        <v>238</v>
      </c>
      <c r="E399" s="20" t="s">
        <v>79</v>
      </c>
      <c r="F399" s="20">
        <v>3</v>
      </c>
      <c r="G399" s="20">
        <v>5</v>
      </c>
      <c r="H399" s="20">
        <v>6</v>
      </c>
      <c r="I399" s="20">
        <v>386</v>
      </c>
      <c r="J399" s="20">
        <v>15</v>
      </c>
      <c r="K399" s="20" t="s">
        <v>230</v>
      </c>
      <c r="L399" s="20">
        <v>1</v>
      </c>
      <c r="M399" s="20">
        <v>9</v>
      </c>
      <c r="N399" s="20">
        <v>0</v>
      </c>
      <c r="O399" s="20">
        <v>1431</v>
      </c>
      <c r="P399" s="20">
        <v>1</v>
      </c>
      <c r="Q399" s="20">
        <v>1</v>
      </c>
      <c r="R399" s="20">
        <v>0</v>
      </c>
      <c r="S399" s="20"/>
      <c r="T399" s="30" t="s">
        <v>27</v>
      </c>
      <c r="U399" s="22">
        <v>8780335</v>
      </c>
      <c r="V399" s="22">
        <v>8780335</v>
      </c>
      <c r="W399" s="22">
        <v>1931674</v>
      </c>
      <c r="X399" s="31">
        <v>1931674</v>
      </c>
      <c r="Y399" s="31">
        <v>1931674</v>
      </c>
      <c r="Z399" s="22">
        <v>878034</v>
      </c>
      <c r="AA399" s="31">
        <v>878034</v>
      </c>
      <c r="AB399" s="32">
        <v>0</v>
      </c>
    </row>
    <row r="400" spans="1:28" x14ac:dyDescent="0.25">
      <c r="A400" s="30" t="s">
        <v>599</v>
      </c>
      <c r="B400" s="30" t="s">
        <v>547</v>
      </c>
      <c r="C400" s="30" t="s">
        <v>229</v>
      </c>
      <c r="D400" s="30" t="s">
        <v>240</v>
      </c>
      <c r="E400" s="20" t="s">
        <v>79</v>
      </c>
      <c r="F400" s="20">
        <v>3</v>
      </c>
      <c r="G400" s="20">
        <v>5</v>
      </c>
      <c r="H400" s="20">
        <v>6</v>
      </c>
      <c r="I400" s="20">
        <v>386</v>
      </c>
      <c r="J400" s="20">
        <v>15</v>
      </c>
      <c r="K400" s="20" t="s">
        <v>230</v>
      </c>
      <c r="L400" s="20">
        <v>1</v>
      </c>
      <c r="M400" s="20">
        <v>9</v>
      </c>
      <c r="N400" s="20">
        <v>0</v>
      </c>
      <c r="O400" s="20">
        <v>1441</v>
      </c>
      <c r="P400" s="20">
        <v>1</v>
      </c>
      <c r="Q400" s="20">
        <v>1</v>
      </c>
      <c r="R400" s="20">
        <v>0</v>
      </c>
      <c r="S400" s="20"/>
      <c r="T400" s="30" t="s">
        <v>27</v>
      </c>
      <c r="U400" s="22">
        <v>8084287</v>
      </c>
      <c r="V400" s="22">
        <v>8084287</v>
      </c>
      <c r="W400" s="22">
        <v>0</v>
      </c>
      <c r="X400" s="31">
        <v>0</v>
      </c>
      <c r="Y400" s="31">
        <v>0</v>
      </c>
      <c r="Z400" s="22">
        <v>0</v>
      </c>
      <c r="AA400" s="31">
        <v>0</v>
      </c>
      <c r="AB400" s="32">
        <v>0</v>
      </c>
    </row>
    <row r="401" spans="1:28" x14ac:dyDescent="0.25">
      <c r="A401" s="30" t="s">
        <v>600</v>
      </c>
      <c r="B401" s="30" t="s">
        <v>547</v>
      </c>
      <c r="C401" s="30" t="s">
        <v>229</v>
      </c>
      <c r="D401" s="30" t="s">
        <v>242</v>
      </c>
      <c r="E401" s="20" t="s">
        <v>79</v>
      </c>
      <c r="F401" s="20">
        <v>3</v>
      </c>
      <c r="G401" s="20">
        <v>5</v>
      </c>
      <c r="H401" s="20">
        <v>6</v>
      </c>
      <c r="I401" s="20">
        <v>386</v>
      </c>
      <c r="J401" s="20">
        <v>15</v>
      </c>
      <c r="K401" s="20" t="s">
        <v>230</v>
      </c>
      <c r="L401" s="20">
        <v>1</v>
      </c>
      <c r="M401" s="20">
        <v>9</v>
      </c>
      <c r="N401" s="20">
        <v>0</v>
      </c>
      <c r="O401" s="20">
        <v>1511</v>
      </c>
      <c r="P401" s="20">
        <v>1</v>
      </c>
      <c r="Q401" s="20">
        <v>1</v>
      </c>
      <c r="R401" s="20">
        <v>0</v>
      </c>
      <c r="S401" s="20"/>
      <c r="T401" s="30" t="s">
        <v>27</v>
      </c>
      <c r="U401" s="22">
        <v>91541380</v>
      </c>
      <c r="V401" s="22">
        <v>91541380</v>
      </c>
      <c r="W401" s="22">
        <v>23800758</v>
      </c>
      <c r="X401" s="31">
        <v>23800758</v>
      </c>
      <c r="Y401" s="31">
        <v>23800758</v>
      </c>
      <c r="Z401" s="22">
        <v>7781017</v>
      </c>
      <c r="AA401" s="31">
        <v>9426030</v>
      </c>
      <c r="AB401" s="32">
        <v>0</v>
      </c>
    </row>
    <row r="402" spans="1:28" x14ac:dyDescent="0.25">
      <c r="A402" s="30" t="s">
        <v>601</v>
      </c>
      <c r="B402" s="30" t="s">
        <v>547</v>
      </c>
      <c r="C402" s="30" t="s">
        <v>229</v>
      </c>
      <c r="D402" s="30" t="s">
        <v>244</v>
      </c>
      <c r="E402" s="20" t="s">
        <v>79</v>
      </c>
      <c r="F402" s="20">
        <v>3</v>
      </c>
      <c r="G402" s="20">
        <v>5</v>
      </c>
      <c r="H402" s="20">
        <v>6</v>
      </c>
      <c r="I402" s="20">
        <v>386</v>
      </c>
      <c r="J402" s="20">
        <v>15</v>
      </c>
      <c r="K402" s="20" t="s">
        <v>230</v>
      </c>
      <c r="L402" s="20">
        <v>1</v>
      </c>
      <c r="M402" s="20">
        <v>9</v>
      </c>
      <c r="N402" s="20">
        <v>0</v>
      </c>
      <c r="O402" s="20">
        <v>1531</v>
      </c>
      <c r="P402" s="20">
        <v>1</v>
      </c>
      <c r="Q402" s="20">
        <v>1</v>
      </c>
      <c r="R402" s="20">
        <v>0</v>
      </c>
      <c r="S402" s="20"/>
      <c r="T402" s="30" t="s">
        <v>27</v>
      </c>
      <c r="U402" s="22">
        <v>5385402</v>
      </c>
      <c r="V402" s="22">
        <v>5385402</v>
      </c>
      <c r="W402" s="22">
        <v>689169.96</v>
      </c>
      <c r="X402" s="31">
        <v>689169.96</v>
      </c>
      <c r="Y402" s="31">
        <v>689169.96</v>
      </c>
      <c r="Z402" s="22">
        <v>172292.49</v>
      </c>
      <c r="AA402" s="31">
        <v>172292.49</v>
      </c>
      <c r="AB402" s="32">
        <v>0</v>
      </c>
    </row>
    <row r="403" spans="1:28" x14ac:dyDescent="0.25">
      <c r="A403" s="30" t="s">
        <v>602</v>
      </c>
      <c r="B403" s="30" t="s">
        <v>547</v>
      </c>
      <c r="C403" s="30" t="s">
        <v>229</v>
      </c>
      <c r="D403" s="30" t="s">
        <v>246</v>
      </c>
      <c r="E403" s="20" t="s">
        <v>79</v>
      </c>
      <c r="F403" s="20">
        <v>3</v>
      </c>
      <c r="G403" s="20">
        <v>5</v>
      </c>
      <c r="H403" s="20">
        <v>6</v>
      </c>
      <c r="I403" s="20">
        <v>386</v>
      </c>
      <c r="J403" s="20">
        <v>15</v>
      </c>
      <c r="K403" s="20" t="s">
        <v>230</v>
      </c>
      <c r="L403" s="20">
        <v>1</v>
      </c>
      <c r="M403" s="20">
        <v>9</v>
      </c>
      <c r="N403" s="20">
        <v>0</v>
      </c>
      <c r="O403" s="20">
        <v>1541</v>
      </c>
      <c r="P403" s="20">
        <v>1</v>
      </c>
      <c r="Q403" s="20">
        <v>1</v>
      </c>
      <c r="R403" s="20">
        <v>18</v>
      </c>
      <c r="S403" s="20"/>
      <c r="T403" s="30" t="s">
        <v>27</v>
      </c>
      <c r="U403" s="22">
        <v>22981882</v>
      </c>
      <c r="V403" s="22">
        <v>22981882</v>
      </c>
      <c r="W403" s="22">
        <v>0</v>
      </c>
      <c r="X403" s="31">
        <v>0</v>
      </c>
      <c r="Y403" s="31">
        <v>0</v>
      </c>
      <c r="Z403" s="22">
        <v>0</v>
      </c>
      <c r="AA403" s="31">
        <v>0</v>
      </c>
      <c r="AB403" s="32">
        <v>0</v>
      </c>
    </row>
    <row r="404" spans="1:28" x14ac:dyDescent="0.25">
      <c r="A404" s="30" t="s">
        <v>603</v>
      </c>
      <c r="B404" s="30" t="s">
        <v>547</v>
      </c>
      <c r="C404" s="30" t="s">
        <v>229</v>
      </c>
      <c r="D404" s="30" t="s">
        <v>248</v>
      </c>
      <c r="E404" s="20" t="s">
        <v>79</v>
      </c>
      <c r="F404" s="20">
        <v>3</v>
      </c>
      <c r="G404" s="20">
        <v>5</v>
      </c>
      <c r="H404" s="20">
        <v>6</v>
      </c>
      <c r="I404" s="20">
        <v>386</v>
      </c>
      <c r="J404" s="20">
        <v>15</v>
      </c>
      <c r="K404" s="20" t="s">
        <v>230</v>
      </c>
      <c r="L404" s="20">
        <v>1</v>
      </c>
      <c r="M404" s="20">
        <v>9</v>
      </c>
      <c r="N404" s="20">
        <v>0</v>
      </c>
      <c r="O404" s="20">
        <v>1546</v>
      </c>
      <c r="P404" s="20">
        <v>1</v>
      </c>
      <c r="Q404" s="20">
        <v>1</v>
      </c>
      <c r="R404" s="20">
        <v>0</v>
      </c>
      <c r="S404" s="20"/>
      <c r="T404" s="30" t="s">
        <v>27</v>
      </c>
      <c r="U404" s="22">
        <v>66605579</v>
      </c>
      <c r="V404" s="22">
        <v>66605579</v>
      </c>
      <c r="W404" s="22">
        <v>18649561</v>
      </c>
      <c r="X404" s="31">
        <v>18649561</v>
      </c>
      <c r="Y404" s="31">
        <v>18649561</v>
      </c>
      <c r="Z404" s="22">
        <v>5328446</v>
      </c>
      <c r="AA404" s="31">
        <v>5328446</v>
      </c>
      <c r="AB404" s="32">
        <v>0</v>
      </c>
    </row>
    <row r="405" spans="1:28" x14ac:dyDescent="0.25">
      <c r="A405" s="30" t="s">
        <v>604</v>
      </c>
      <c r="B405" s="30" t="s">
        <v>547</v>
      </c>
      <c r="C405" s="30" t="s">
        <v>229</v>
      </c>
      <c r="D405" s="30" t="s">
        <v>250</v>
      </c>
      <c r="E405" s="20" t="s">
        <v>79</v>
      </c>
      <c r="F405" s="20">
        <v>3</v>
      </c>
      <c r="G405" s="20">
        <v>5</v>
      </c>
      <c r="H405" s="20">
        <v>6</v>
      </c>
      <c r="I405" s="20">
        <v>386</v>
      </c>
      <c r="J405" s="20">
        <v>15</v>
      </c>
      <c r="K405" s="20" t="s">
        <v>230</v>
      </c>
      <c r="L405" s="20">
        <v>1</v>
      </c>
      <c r="M405" s="20">
        <v>9</v>
      </c>
      <c r="N405" s="20">
        <v>0</v>
      </c>
      <c r="O405" s="20">
        <v>1547</v>
      </c>
      <c r="P405" s="20">
        <v>1</v>
      </c>
      <c r="Q405" s="20">
        <v>1</v>
      </c>
      <c r="R405" s="20">
        <v>0</v>
      </c>
      <c r="S405" s="20"/>
      <c r="T405" s="30" t="s">
        <v>27</v>
      </c>
      <c r="U405" s="22">
        <v>18767812</v>
      </c>
      <c r="V405" s="22">
        <v>18767812</v>
      </c>
      <c r="W405" s="22">
        <v>0</v>
      </c>
      <c r="X405" s="31">
        <v>0</v>
      </c>
      <c r="Y405" s="31">
        <v>0</v>
      </c>
      <c r="Z405" s="22">
        <v>0</v>
      </c>
      <c r="AA405" s="31">
        <v>0</v>
      </c>
      <c r="AB405" s="32">
        <v>0</v>
      </c>
    </row>
    <row r="406" spans="1:28" x14ac:dyDescent="0.25">
      <c r="A406" s="30" t="s">
        <v>605</v>
      </c>
      <c r="B406" s="30" t="s">
        <v>547</v>
      </c>
      <c r="C406" s="30" t="s">
        <v>229</v>
      </c>
      <c r="D406" s="30" t="s">
        <v>252</v>
      </c>
      <c r="E406" s="20" t="s">
        <v>79</v>
      </c>
      <c r="F406" s="20">
        <v>3</v>
      </c>
      <c r="G406" s="20">
        <v>5</v>
      </c>
      <c r="H406" s="20">
        <v>6</v>
      </c>
      <c r="I406" s="20">
        <v>386</v>
      </c>
      <c r="J406" s="20">
        <v>15</v>
      </c>
      <c r="K406" s="20" t="s">
        <v>230</v>
      </c>
      <c r="L406" s="20">
        <v>1</v>
      </c>
      <c r="M406" s="20">
        <v>9</v>
      </c>
      <c r="N406" s="20">
        <v>0</v>
      </c>
      <c r="O406" s="20">
        <v>1591</v>
      </c>
      <c r="P406" s="20">
        <v>1</v>
      </c>
      <c r="Q406" s="20">
        <v>1</v>
      </c>
      <c r="R406" s="20">
        <v>0</v>
      </c>
      <c r="S406" s="20"/>
      <c r="T406" s="30" t="s">
        <v>27</v>
      </c>
      <c r="U406" s="22">
        <v>9154794</v>
      </c>
      <c r="V406" s="22">
        <v>9154794</v>
      </c>
      <c r="W406" s="22">
        <v>2380245</v>
      </c>
      <c r="X406" s="31">
        <v>2380245</v>
      </c>
      <c r="Y406" s="31">
        <v>2380245</v>
      </c>
      <c r="Z406" s="22">
        <v>778157</v>
      </c>
      <c r="AA406" s="31">
        <v>778157</v>
      </c>
      <c r="AB406" s="32">
        <v>0</v>
      </c>
    </row>
    <row r="407" spans="1:28" x14ac:dyDescent="0.25">
      <c r="A407" s="30" t="s">
        <v>606</v>
      </c>
      <c r="B407" s="30" t="s">
        <v>547</v>
      </c>
      <c r="C407" s="30" t="s">
        <v>229</v>
      </c>
      <c r="D407" s="30" t="s">
        <v>254</v>
      </c>
      <c r="E407" s="20" t="s">
        <v>79</v>
      </c>
      <c r="F407" s="20">
        <v>3</v>
      </c>
      <c r="G407" s="20">
        <v>5</v>
      </c>
      <c r="H407" s="20">
        <v>6</v>
      </c>
      <c r="I407" s="20">
        <v>386</v>
      </c>
      <c r="J407" s="20">
        <v>15</v>
      </c>
      <c r="K407" s="20" t="s">
        <v>230</v>
      </c>
      <c r="L407" s="20">
        <v>1</v>
      </c>
      <c r="M407" s="20">
        <v>9</v>
      </c>
      <c r="N407" s="20">
        <v>0</v>
      </c>
      <c r="O407" s="20">
        <v>1711</v>
      </c>
      <c r="P407" s="20">
        <v>1</v>
      </c>
      <c r="Q407" s="20">
        <v>1</v>
      </c>
      <c r="R407" s="20">
        <v>0</v>
      </c>
      <c r="S407" s="20"/>
      <c r="T407" s="30" t="s">
        <v>27</v>
      </c>
      <c r="U407" s="22">
        <v>39770171</v>
      </c>
      <c r="V407" s="22">
        <v>39770171</v>
      </c>
      <c r="W407" s="22">
        <v>10340245</v>
      </c>
      <c r="X407" s="31">
        <v>10340245</v>
      </c>
      <c r="Y407" s="31">
        <v>10340245</v>
      </c>
      <c r="Z407" s="22">
        <v>3380465</v>
      </c>
      <c r="AA407" s="31">
        <v>3380465</v>
      </c>
      <c r="AB407" s="32">
        <v>0</v>
      </c>
    </row>
    <row r="408" spans="1:28" x14ac:dyDescent="0.25">
      <c r="A408" s="30" t="s">
        <v>607</v>
      </c>
      <c r="B408" s="30" t="s">
        <v>547</v>
      </c>
      <c r="C408" s="30" t="s">
        <v>229</v>
      </c>
      <c r="D408" s="30" t="s">
        <v>256</v>
      </c>
      <c r="E408" s="20" t="s">
        <v>79</v>
      </c>
      <c r="F408" s="20">
        <v>3</v>
      </c>
      <c r="G408" s="20">
        <v>5</v>
      </c>
      <c r="H408" s="20">
        <v>6</v>
      </c>
      <c r="I408" s="20">
        <v>386</v>
      </c>
      <c r="J408" s="20">
        <v>15</v>
      </c>
      <c r="K408" s="20" t="s">
        <v>230</v>
      </c>
      <c r="L408" s="20">
        <v>1</v>
      </c>
      <c r="M408" s="20">
        <v>9</v>
      </c>
      <c r="N408" s="20">
        <v>0</v>
      </c>
      <c r="O408" s="20">
        <v>1714</v>
      </c>
      <c r="P408" s="20">
        <v>1</v>
      </c>
      <c r="Q408" s="20">
        <v>1</v>
      </c>
      <c r="R408" s="20">
        <v>0</v>
      </c>
      <c r="S408" s="20"/>
      <c r="T408" s="30" t="s">
        <v>27</v>
      </c>
      <c r="U408" s="22">
        <v>16881195</v>
      </c>
      <c r="V408" s="22">
        <v>16881195</v>
      </c>
      <c r="W408" s="22">
        <v>3038616</v>
      </c>
      <c r="X408" s="31">
        <v>3038616</v>
      </c>
      <c r="Y408" s="31">
        <v>3038616</v>
      </c>
      <c r="Z408" s="22">
        <v>1012872</v>
      </c>
      <c r="AA408" s="31">
        <v>1012872</v>
      </c>
      <c r="AB408" s="32">
        <v>0</v>
      </c>
    </row>
    <row r="409" spans="1:28" x14ac:dyDescent="0.25">
      <c r="A409" s="30" t="s">
        <v>608</v>
      </c>
      <c r="B409" s="30" t="s">
        <v>547</v>
      </c>
      <c r="C409" s="30" t="s">
        <v>229</v>
      </c>
      <c r="D409" s="30" t="s">
        <v>161</v>
      </c>
      <c r="E409" s="20" t="s">
        <v>79</v>
      </c>
      <c r="F409" s="20">
        <v>3</v>
      </c>
      <c r="G409" s="20">
        <v>5</v>
      </c>
      <c r="H409" s="20">
        <v>6</v>
      </c>
      <c r="I409" s="20">
        <v>386</v>
      </c>
      <c r="J409" s="20">
        <v>15</v>
      </c>
      <c r="K409" s="20" t="s">
        <v>230</v>
      </c>
      <c r="L409" s="20">
        <v>1</v>
      </c>
      <c r="M409" s="20">
        <v>9</v>
      </c>
      <c r="N409" s="20">
        <v>0</v>
      </c>
      <c r="O409" s="20">
        <v>3112</v>
      </c>
      <c r="P409" s="20">
        <v>1</v>
      </c>
      <c r="Q409" s="20">
        <v>1</v>
      </c>
      <c r="R409" s="20">
        <v>0</v>
      </c>
      <c r="S409" s="20"/>
      <c r="T409" s="30" t="s">
        <v>32</v>
      </c>
      <c r="U409" s="22">
        <v>171954219</v>
      </c>
      <c r="V409" s="22">
        <v>171954219</v>
      </c>
      <c r="W409" s="22">
        <v>8938476.0899999999</v>
      </c>
      <c r="X409" s="31">
        <v>8938476.0899999999</v>
      </c>
      <c r="Y409" s="31">
        <v>171954219</v>
      </c>
      <c r="Z409" s="22">
        <v>8938476.0899999999</v>
      </c>
      <c r="AA409" s="31">
        <v>8938476.0899999999</v>
      </c>
      <c r="AB409" s="32">
        <v>0</v>
      </c>
    </row>
    <row r="410" spans="1:28" x14ac:dyDescent="0.25">
      <c r="A410" s="30" t="s">
        <v>609</v>
      </c>
      <c r="B410" s="30" t="s">
        <v>547</v>
      </c>
      <c r="C410" s="30" t="s">
        <v>229</v>
      </c>
      <c r="D410" s="30" t="s">
        <v>610</v>
      </c>
      <c r="E410" s="20" t="s">
        <v>79</v>
      </c>
      <c r="F410" s="20">
        <v>3</v>
      </c>
      <c r="G410" s="20">
        <v>5</v>
      </c>
      <c r="H410" s="20">
        <v>6</v>
      </c>
      <c r="I410" s="20">
        <v>386</v>
      </c>
      <c r="J410" s="20">
        <v>15</v>
      </c>
      <c r="K410" s="20" t="s">
        <v>230</v>
      </c>
      <c r="L410" s="20">
        <v>1</v>
      </c>
      <c r="M410" s="20">
        <v>9</v>
      </c>
      <c r="N410" s="20">
        <v>0</v>
      </c>
      <c r="O410" s="20">
        <v>6321</v>
      </c>
      <c r="P410" s="20">
        <v>2</v>
      </c>
      <c r="Q410" s="20">
        <v>1</v>
      </c>
      <c r="R410" s="20">
        <v>35</v>
      </c>
      <c r="S410" s="20" t="s">
        <v>611</v>
      </c>
      <c r="T410" s="30" t="s">
        <v>31</v>
      </c>
      <c r="U410" s="22">
        <v>1864170000</v>
      </c>
      <c r="V410" s="22">
        <v>1864170000</v>
      </c>
      <c r="W410" s="22">
        <v>0</v>
      </c>
      <c r="X410" s="31">
        <v>0</v>
      </c>
      <c r="Y410" s="31">
        <v>1864170000</v>
      </c>
      <c r="Z410" s="22">
        <v>0</v>
      </c>
      <c r="AA410" s="31">
        <v>0</v>
      </c>
      <c r="AB410" s="32">
        <v>0</v>
      </c>
    </row>
    <row r="411" spans="1:28" x14ac:dyDescent="0.25">
      <c r="A411" s="30" t="s">
        <v>612</v>
      </c>
      <c r="B411" s="30" t="s">
        <v>547</v>
      </c>
      <c r="C411" s="30" t="s">
        <v>229</v>
      </c>
      <c r="D411" s="30" t="s">
        <v>613</v>
      </c>
      <c r="E411" s="20" t="s">
        <v>79</v>
      </c>
      <c r="F411" s="20">
        <v>3</v>
      </c>
      <c r="G411" s="20">
        <v>5</v>
      </c>
      <c r="H411" s="20">
        <v>6</v>
      </c>
      <c r="I411" s="20">
        <v>386</v>
      </c>
      <c r="J411" s="20">
        <v>15</v>
      </c>
      <c r="K411" s="20" t="s">
        <v>230</v>
      </c>
      <c r="L411" s="20">
        <v>1</v>
      </c>
      <c r="M411" s="20">
        <v>9</v>
      </c>
      <c r="N411" s="20">
        <v>0</v>
      </c>
      <c r="O411" s="20">
        <v>7612</v>
      </c>
      <c r="P411" s="20">
        <v>2</v>
      </c>
      <c r="Q411" s="20">
        <v>1</v>
      </c>
      <c r="R411" s="20">
        <v>35</v>
      </c>
      <c r="S411" s="20"/>
      <c r="T411" s="30" t="s">
        <v>28</v>
      </c>
      <c r="U411" s="22">
        <v>100000000</v>
      </c>
      <c r="V411" s="22">
        <v>100000000</v>
      </c>
      <c r="W411" s="22">
        <v>0</v>
      </c>
      <c r="X411" s="31">
        <v>0</v>
      </c>
      <c r="Y411" s="31">
        <v>0</v>
      </c>
      <c r="Z411" s="22">
        <v>0</v>
      </c>
      <c r="AA411" s="31">
        <v>0</v>
      </c>
      <c r="AB411" s="32">
        <v>0</v>
      </c>
    </row>
    <row r="412" spans="1:28" x14ac:dyDescent="0.25">
      <c r="A412" s="30" t="s">
        <v>614</v>
      </c>
      <c r="B412" s="30" t="s">
        <v>615</v>
      </c>
      <c r="C412" s="30" t="s">
        <v>443</v>
      </c>
      <c r="D412" s="30" t="s">
        <v>616</v>
      </c>
      <c r="E412" s="20" t="s">
        <v>79</v>
      </c>
      <c r="F412" s="20">
        <v>3</v>
      </c>
      <c r="G412" s="20">
        <v>5</v>
      </c>
      <c r="H412" s="20">
        <v>6</v>
      </c>
      <c r="I412" s="20">
        <v>392</v>
      </c>
      <c r="J412" s="20">
        <v>11</v>
      </c>
      <c r="K412" s="20">
        <v>1</v>
      </c>
      <c r="L412" s="20">
        <v>1</v>
      </c>
      <c r="M412" s="20">
        <v>9</v>
      </c>
      <c r="N412" s="20">
        <v>0</v>
      </c>
      <c r="O412" s="20">
        <v>3451</v>
      </c>
      <c r="P412" s="20">
        <v>1</v>
      </c>
      <c r="Q412" s="20">
        <v>1</v>
      </c>
      <c r="R412" s="20">
        <v>0</v>
      </c>
      <c r="S412" s="20"/>
      <c r="T412" s="30" t="s">
        <v>32</v>
      </c>
      <c r="U412" s="22">
        <v>51039276</v>
      </c>
      <c r="V412" s="22">
        <v>51039276</v>
      </c>
      <c r="W412" s="22">
        <v>0</v>
      </c>
      <c r="X412" s="31">
        <v>0</v>
      </c>
      <c r="Y412" s="31">
        <v>0</v>
      </c>
      <c r="Z412" s="22">
        <v>0</v>
      </c>
      <c r="AA412" s="31">
        <v>0</v>
      </c>
      <c r="AB412" s="32">
        <v>0</v>
      </c>
    </row>
    <row r="413" spans="1:28" x14ac:dyDescent="0.25">
      <c r="A413" s="30" t="s">
        <v>617</v>
      </c>
      <c r="B413" s="30" t="s">
        <v>615</v>
      </c>
      <c r="C413" s="30" t="s">
        <v>443</v>
      </c>
      <c r="D413" s="30" t="s">
        <v>444</v>
      </c>
      <c r="E413" s="20" t="s">
        <v>79</v>
      </c>
      <c r="F413" s="20">
        <v>3</v>
      </c>
      <c r="G413" s="20">
        <v>5</v>
      </c>
      <c r="H413" s="20">
        <v>6</v>
      </c>
      <c r="I413" s="20">
        <v>392</v>
      </c>
      <c r="J413" s="20">
        <v>11</v>
      </c>
      <c r="K413" s="20">
        <v>1</v>
      </c>
      <c r="L413" s="20">
        <v>1</v>
      </c>
      <c r="M413" s="20">
        <v>9</v>
      </c>
      <c r="N413" s="20">
        <v>0</v>
      </c>
      <c r="O413" s="20">
        <v>3993</v>
      </c>
      <c r="P413" s="20">
        <v>1</v>
      </c>
      <c r="Q413" s="20">
        <v>1</v>
      </c>
      <c r="R413" s="20">
        <v>0</v>
      </c>
      <c r="S413" s="20"/>
      <c r="T413" s="30" t="s">
        <v>32</v>
      </c>
      <c r="U413" s="22">
        <v>38960724</v>
      </c>
      <c r="V413" s="22">
        <v>38960724</v>
      </c>
      <c r="W413" s="22">
        <v>0</v>
      </c>
      <c r="X413" s="31">
        <v>0</v>
      </c>
      <c r="Y413" s="31">
        <v>38960724</v>
      </c>
      <c r="Z413" s="22">
        <v>0</v>
      </c>
      <c r="AA413" s="31">
        <v>0</v>
      </c>
      <c r="AB413" s="32">
        <v>0</v>
      </c>
    </row>
    <row r="414" spans="1:28" x14ac:dyDescent="0.25">
      <c r="A414" s="30" t="s">
        <v>618</v>
      </c>
      <c r="B414" s="30" t="s">
        <v>615</v>
      </c>
      <c r="C414" s="30" t="s">
        <v>77</v>
      </c>
      <c r="D414" s="30" t="s">
        <v>78</v>
      </c>
      <c r="E414" s="20" t="s">
        <v>79</v>
      </c>
      <c r="F414" s="20">
        <v>3</v>
      </c>
      <c r="G414" s="20">
        <v>5</v>
      </c>
      <c r="H414" s="20">
        <v>6</v>
      </c>
      <c r="I414" s="20">
        <v>392</v>
      </c>
      <c r="J414" s="20">
        <v>12</v>
      </c>
      <c r="K414" s="20">
        <v>1</v>
      </c>
      <c r="L414" s="20">
        <v>1</v>
      </c>
      <c r="M414" s="20">
        <v>9</v>
      </c>
      <c r="N414" s="20">
        <v>0</v>
      </c>
      <c r="O414" s="20">
        <v>2461</v>
      </c>
      <c r="P414" s="20">
        <v>1</v>
      </c>
      <c r="Q414" s="20">
        <v>1</v>
      </c>
      <c r="R414" s="20">
        <v>0</v>
      </c>
      <c r="S414" s="20"/>
      <c r="T414" s="30" t="s">
        <v>29</v>
      </c>
      <c r="U414" s="22">
        <v>2375729</v>
      </c>
      <c r="V414" s="22">
        <v>2375729</v>
      </c>
      <c r="W414" s="22">
        <v>0</v>
      </c>
      <c r="X414" s="31">
        <v>0</v>
      </c>
      <c r="Y414" s="31">
        <v>0</v>
      </c>
      <c r="Z414" s="22">
        <v>0</v>
      </c>
      <c r="AA414" s="31">
        <v>0</v>
      </c>
      <c r="AB414" s="32">
        <v>0</v>
      </c>
    </row>
    <row r="415" spans="1:28" x14ac:dyDescent="0.25">
      <c r="A415" s="30" t="s">
        <v>619</v>
      </c>
      <c r="B415" s="30" t="s">
        <v>615</v>
      </c>
      <c r="C415" s="30" t="s">
        <v>70</v>
      </c>
      <c r="D415" s="30" t="s">
        <v>88</v>
      </c>
      <c r="E415" s="20" t="s">
        <v>72</v>
      </c>
      <c r="F415" s="20">
        <v>3</v>
      </c>
      <c r="G415" s="20">
        <v>5</v>
      </c>
      <c r="H415" s="20">
        <v>6</v>
      </c>
      <c r="I415" s="20">
        <v>392</v>
      </c>
      <c r="J415" s="20">
        <v>14</v>
      </c>
      <c r="K415" s="20">
        <v>1</v>
      </c>
      <c r="L415" s="20">
        <v>2</v>
      </c>
      <c r="M415" s="20">
        <v>9</v>
      </c>
      <c r="N415" s="20">
        <v>0</v>
      </c>
      <c r="O415" s="20">
        <v>1131</v>
      </c>
      <c r="P415" s="20">
        <v>1</v>
      </c>
      <c r="Q415" s="20">
        <v>1</v>
      </c>
      <c r="R415" s="20">
        <v>0</v>
      </c>
      <c r="S415" s="20"/>
      <c r="T415" s="30" t="s">
        <v>27</v>
      </c>
      <c r="U415" s="22">
        <v>601687027</v>
      </c>
      <c r="V415" s="22">
        <v>601687027</v>
      </c>
      <c r="W415" s="22">
        <v>135596183.40000001</v>
      </c>
      <c r="X415" s="31">
        <v>135596183.40000001</v>
      </c>
      <c r="Y415" s="31">
        <v>601687027</v>
      </c>
      <c r="Z415" s="22">
        <v>42341246.399999999</v>
      </c>
      <c r="AA415" s="31">
        <v>42341246.399999999</v>
      </c>
      <c r="AB415" s="32">
        <v>0</v>
      </c>
    </row>
    <row r="416" spans="1:28" x14ac:dyDescent="0.25">
      <c r="A416" s="30" t="s">
        <v>620</v>
      </c>
      <c r="B416" s="30" t="s">
        <v>615</v>
      </c>
      <c r="C416" s="30" t="s">
        <v>70</v>
      </c>
      <c r="D416" s="30" t="s">
        <v>90</v>
      </c>
      <c r="E416" s="20" t="s">
        <v>72</v>
      </c>
      <c r="F416" s="20">
        <v>3</v>
      </c>
      <c r="G416" s="20">
        <v>5</v>
      </c>
      <c r="H416" s="20">
        <v>6</v>
      </c>
      <c r="I416" s="20">
        <v>392</v>
      </c>
      <c r="J416" s="20">
        <v>14</v>
      </c>
      <c r="K416" s="20">
        <v>1</v>
      </c>
      <c r="L416" s="20">
        <v>2</v>
      </c>
      <c r="M416" s="20">
        <v>9</v>
      </c>
      <c r="N416" s="20">
        <v>0</v>
      </c>
      <c r="O416" s="20">
        <v>1211</v>
      </c>
      <c r="P416" s="20">
        <v>1</v>
      </c>
      <c r="Q416" s="20">
        <v>1</v>
      </c>
      <c r="R416" s="20">
        <v>0</v>
      </c>
      <c r="S416" s="20"/>
      <c r="T416" s="30" t="s">
        <v>27</v>
      </c>
      <c r="U416" s="22">
        <v>380063</v>
      </c>
      <c r="V416" s="22">
        <v>380063</v>
      </c>
      <c r="W416" s="22">
        <v>81689.5</v>
      </c>
      <c r="X416" s="31">
        <v>81689.5</v>
      </c>
      <c r="Y416" s="31">
        <v>380063</v>
      </c>
      <c r="Z416" s="22">
        <v>32305</v>
      </c>
      <c r="AA416" s="31">
        <v>81689.5</v>
      </c>
      <c r="AB416" s="32">
        <v>0</v>
      </c>
    </row>
    <row r="417" spans="1:28" x14ac:dyDescent="0.25">
      <c r="A417" s="30" t="s">
        <v>621</v>
      </c>
      <c r="B417" s="30" t="s">
        <v>615</v>
      </c>
      <c r="C417" s="30" t="s">
        <v>70</v>
      </c>
      <c r="D417" s="30" t="s">
        <v>94</v>
      </c>
      <c r="E417" s="20" t="s">
        <v>72</v>
      </c>
      <c r="F417" s="20">
        <v>3</v>
      </c>
      <c r="G417" s="20">
        <v>5</v>
      </c>
      <c r="H417" s="20">
        <v>6</v>
      </c>
      <c r="I417" s="20">
        <v>392</v>
      </c>
      <c r="J417" s="20">
        <v>14</v>
      </c>
      <c r="K417" s="20">
        <v>1</v>
      </c>
      <c r="L417" s="20">
        <v>2</v>
      </c>
      <c r="M417" s="20">
        <v>9</v>
      </c>
      <c r="N417" s="20">
        <v>0</v>
      </c>
      <c r="O417" s="20">
        <v>1231</v>
      </c>
      <c r="P417" s="20">
        <v>1</v>
      </c>
      <c r="Q417" s="20">
        <v>1</v>
      </c>
      <c r="R417" s="20">
        <v>0</v>
      </c>
      <c r="S417" s="20"/>
      <c r="T417" s="30" t="s">
        <v>27</v>
      </c>
      <c r="U417" s="22">
        <v>3706056</v>
      </c>
      <c r="V417" s="22">
        <v>3706056</v>
      </c>
      <c r="W417" s="22">
        <v>260700</v>
      </c>
      <c r="X417" s="31">
        <v>260700</v>
      </c>
      <c r="Y417" s="31">
        <v>3706056</v>
      </c>
      <c r="Z417" s="22">
        <v>256300</v>
      </c>
      <c r="AA417" s="31">
        <v>256300</v>
      </c>
      <c r="AB417" s="32">
        <v>0</v>
      </c>
    </row>
    <row r="418" spans="1:28" x14ac:dyDescent="0.25">
      <c r="A418" s="30" t="s">
        <v>622</v>
      </c>
      <c r="B418" s="30" t="s">
        <v>615</v>
      </c>
      <c r="C418" s="30" t="s">
        <v>70</v>
      </c>
      <c r="D418" s="30" t="s">
        <v>96</v>
      </c>
      <c r="E418" s="20" t="s">
        <v>72</v>
      </c>
      <c r="F418" s="20">
        <v>3</v>
      </c>
      <c r="G418" s="20">
        <v>5</v>
      </c>
      <c r="H418" s="20">
        <v>6</v>
      </c>
      <c r="I418" s="20">
        <v>392</v>
      </c>
      <c r="J418" s="20">
        <v>14</v>
      </c>
      <c r="K418" s="20">
        <v>1</v>
      </c>
      <c r="L418" s="20">
        <v>2</v>
      </c>
      <c r="M418" s="20">
        <v>9</v>
      </c>
      <c r="N418" s="20">
        <v>0</v>
      </c>
      <c r="O418" s="20">
        <v>1322</v>
      </c>
      <c r="P418" s="20">
        <v>1</v>
      </c>
      <c r="Q418" s="20">
        <v>1</v>
      </c>
      <c r="R418" s="20">
        <v>0</v>
      </c>
      <c r="S418" s="20"/>
      <c r="T418" s="30" t="s">
        <v>27</v>
      </c>
      <c r="U418" s="22">
        <v>6279646</v>
      </c>
      <c r="V418" s="22">
        <v>6279646</v>
      </c>
      <c r="W418" s="22">
        <v>3554500.72</v>
      </c>
      <c r="X418" s="31">
        <v>3554500.72</v>
      </c>
      <c r="Y418" s="31">
        <v>6279646</v>
      </c>
      <c r="Z418" s="22">
        <v>2549757.7200000002</v>
      </c>
      <c r="AA418" s="31">
        <v>2549757.7200000002</v>
      </c>
      <c r="AB418" s="32">
        <v>0</v>
      </c>
    </row>
    <row r="419" spans="1:28" x14ac:dyDescent="0.25">
      <c r="A419" s="30" t="s">
        <v>623</v>
      </c>
      <c r="B419" s="30" t="s">
        <v>615</v>
      </c>
      <c r="C419" s="30" t="s">
        <v>70</v>
      </c>
      <c r="D419" s="30" t="s">
        <v>98</v>
      </c>
      <c r="E419" s="20" t="s">
        <v>72</v>
      </c>
      <c r="F419" s="20">
        <v>3</v>
      </c>
      <c r="G419" s="20">
        <v>5</v>
      </c>
      <c r="H419" s="20">
        <v>6</v>
      </c>
      <c r="I419" s="20">
        <v>392</v>
      </c>
      <c r="J419" s="20">
        <v>14</v>
      </c>
      <c r="K419" s="20">
        <v>1</v>
      </c>
      <c r="L419" s="20">
        <v>2</v>
      </c>
      <c r="M419" s="20">
        <v>9</v>
      </c>
      <c r="N419" s="20">
        <v>0</v>
      </c>
      <c r="O419" s="20">
        <v>1323</v>
      </c>
      <c r="P419" s="20">
        <v>1</v>
      </c>
      <c r="Q419" s="20">
        <v>1</v>
      </c>
      <c r="R419" s="20">
        <v>0</v>
      </c>
      <c r="S419" s="20"/>
      <c r="T419" s="30" t="s">
        <v>27</v>
      </c>
      <c r="U419" s="22">
        <v>92834157</v>
      </c>
      <c r="V419" s="22">
        <v>92834157</v>
      </c>
      <c r="W419" s="22">
        <v>57175.87</v>
      </c>
      <c r="X419" s="31">
        <v>57175.87</v>
      </c>
      <c r="Y419" s="31">
        <v>92834157</v>
      </c>
      <c r="Z419" s="22">
        <v>57175.87</v>
      </c>
      <c r="AA419" s="31">
        <v>57175.87</v>
      </c>
      <c r="AB419" s="32">
        <v>0</v>
      </c>
    </row>
    <row r="420" spans="1:28" x14ac:dyDescent="0.25">
      <c r="A420" s="30" t="s">
        <v>624</v>
      </c>
      <c r="B420" s="30" t="s">
        <v>615</v>
      </c>
      <c r="C420" s="30" t="s">
        <v>70</v>
      </c>
      <c r="D420" s="30" t="s">
        <v>100</v>
      </c>
      <c r="E420" s="20" t="s">
        <v>72</v>
      </c>
      <c r="F420" s="20">
        <v>3</v>
      </c>
      <c r="G420" s="20">
        <v>5</v>
      </c>
      <c r="H420" s="20">
        <v>6</v>
      </c>
      <c r="I420" s="20">
        <v>392</v>
      </c>
      <c r="J420" s="20">
        <v>14</v>
      </c>
      <c r="K420" s="20">
        <v>1</v>
      </c>
      <c r="L420" s="20">
        <v>2</v>
      </c>
      <c r="M420" s="20">
        <v>9</v>
      </c>
      <c r="N420" s="20">
        <v>0</v>
      </c>
      <c r="O420" s="20">
        <v>1331</v>
      </c>
      <c r="P420" s="20">
        <v>1</v>
      </c>
      <c r="Q420" s="20">
        <v>1</v>
      </c>
      <c r="R420" s="20">
        <v>0</v>
      </c>
      <c r="S420" s="20"/>
      <c r="T420" s="30" t="s">
        <v>27</v>
      </c>
      <c r="U420" s="22">
        <v>119565654</v>
      </c>
      <c r="V420" s="22">
        <v>119565654</v>
      </c>
      <c r="W420" s="22">
        <v>32112680.420000002</v>
      </c>
      <c r="X420" s="31">
        <v>32112680.420000002</v>
      </c>
      <c r="Y420" s="31">
        <v>119565654</v>
      </c>
      <c r="Z420" s="22">
        <v>11782867.619999999</v>
      </c>
      <c r="AA420" s="31">
        <v>11782867.619999999</v>
      </c>
      <c r="AB420" s="32">
        <v>0</v>
      </c>
    </row>
    <row r="421" spans="1:28" x14ac:dyDescent="0.25">
      <c r="A421" s="30" t="s">
        <v>625</v>
      </c>
      <c r="B421" s="30" t="s">
        <v>615</v>
      </c>
      <c r="C421" s="30" t="s">
        <v>70</v>
      </c>
      <c r="D421" s="30" t="s">
        <v>102</v>
      </c>
      <c r="E421" s="20" t="s">
        <v>72</v>
      </c>
      <c r="F421" s="20">
        <v>3</v>
      </c>
      <c r="G421" s="20">
        <v>5</v>
      </c>
      <c r="H421" s="20">
        <v>6</v>
      </c>
      <c r="I421" s="20">
        <v>392</v>
      </c>
      <c r="J421" s="20">
        <v>14</v>
      </c>
      <c r="K421" s="20">
        <v>1</v>
      </c>
      <c r="L421" s="20">
        <v>2</v>
      </c>
      <c r="M421" s="20">
        <v>9</v>
      </c>
      <c r="N421" s="20">
        <v>0</v>
      </c>
      <c r="O421" s="20">
        <v>1332</v>
      </c>
      <c r="P421" s="20">
        <v>1</v>
      </c>
      <c r="Q421" s="20">
        <v>1</v>
      </c>
      <c r="R421" s="20">
        <v>0</v>
      </c>
      <c r="S421" s="20"/>
      <c r="T421" s="30" t="s">
        <v>27</v>
      </c>
      <c r="U421" s="22">
        <v>18049175</v>
      </c>
      <c r="V421" s="22">
        <v>18049175</v>
      </c>
      <c r="W421" s="22">
        <v>10408218.539999999</v>
      </c>
      <c r="X421" s="31">
        <v>10408218.539999999</v>
      </c>
      <c r="Y421" s="31">
        <v>18049175</v>
      </c>
      <c r="Z421" s="22">
        <v>7249612.54</v>
      </c>
      <c r="AA421" s="31">
        <v>7249612.54</v>
      </c>
      <c r="AB421" s="32">
        <v>0</v>
      </c>
    </row>
    <row r="422" spans="1:28" x14ac:dyDescent="0.25">
      <c r="A422" s="30" t="s">
        <v>626</v>
      </c>
      <c r="B422" s="30" t="s">
        <v>615</v>
      </c>
      <c r="C422" s="30" t="s">
        <v>70</v>
      </c>
      <c r="D422" s="30" t="s">
        <v>104</v>
      </c>
      <c r="E422" s="20" t="s">
        <v>72</v>
      </c>
      <c r="F422" s="20">
        <v>3</v>
      </c>
      <c r="G422" s="20">
        <v>5</v>
      </c>
      <c r="H422" s="20">
        <v>6</v>
      </c>
      <c r="I422" s="20">
        <v>392</v>
      </c>
      <c r="J422" s="20">
        <v>14</v>
      </c>
      <c r="K422" s="20">
        <v>1</v>
      </c>
      <c r="L422" s="20">
        <v>2</v>
      </c>
      <c r="M422" s="20">
        <v>9</v>
      </c>
      <c r="N422" s="20">
        <v>0</v>
      </c>
      <c r="O422" s="20">
        <v>1443</v>
      </c>
      <c r="P422" s="20">
        <v>1</v>
      </c>
      <c r="Q422" s="20">
        <v>1</v>
      </c>
      <c r="R422" s="20">
        <v>0</v>
      </c>
      <c r="S422" s="20"/>
      <c r="T422" s="30" t="s">
        <v>27</v>
      </c>
      <c r="U422" s="22">
        <v>3435101</v>
      </c>
      <c r="V422" s="22">
        <v>3435101</v>
      </c>
      <c r="W422" s="22">
        <v>0</v>
      </c>
      <c r="X422" s="31">
        <v>0</v>
      </c>
      <c r="Y422" s="31">
        <v>3435101</v>
      </c>
      <c r="Z422" s="22">
        <v>0</v>
      </c>
      <c r="AA422" s="31">
        <v>0</v>
      </c>
      <c r="AB422" s="32">
        <v>0</v>
      </c>
    </row>
    <row r="423" spans="1:28" x14ac:dyDescent="0.25">
      <c r="A423" s="30" t="s">
        <v>627</v>
      </c>
      <c r="B423" s="30" t="s">
        <v>615</v>
      </c>
      <c r="C423" s="30" t="s">
        <v>70</v>
      </c>
      <c r="D423" s="30" t="s">
        <v>106</v>
      </c>
      <c r="E423" s="20" t="s">
        <v>72</v>
      </c>
      <c r="F423" s="20">
        <v>3</v>
      </c>
      <c r="G423" s="20">
        <v>5</v>
      </c>
      <c r="H423" s="20">
        <v>6</v>
      </c>
      <c r="I423" s="20">
        <v>392</v>
      </c>
      <c r="J423" s="20">
        <v>14</v>
      </c>
      <c r="K423" s="20">
        <v>1</v>
      </c>
      <c r="L423" s="20">
        <v>2</v>
      </c>
      <c r="M423" s="20">
        <v>9</v>
      </c>
      <c r="N423" s="20">
        <v>0</v>
      </c>
      <c r="O423" s="20">
        <v>1521</v>
      </c>
      <c r="P423" s="20">
        <v>1</v>
      </c>
      <c r="Q423" s="20">
        <v>1</v>
      </c>
      <c r="R423" s="20">
        <v>0</v>
      </c>
      <c r="S423" s="20"/>
      <c r="T423" s="30" t="s">
        <v>27</v>
      </c>
      <c r="U423" s="22">
        <v>7252811</v>
      </c>
      <c r="V423" s="22">
        <v>7252811</v>
      </c>
      <c r="W423" s="22">
        <v>0</v>
      </c>
      <c r="X423" s="31">
        <v>0</v>
      </c>
      <c r="Y423" s="31">
        <v>7252811</v>
      </c>
      <c r="Z423" s="22">
        <v>0</v>
      </c>
      <c r="AA423" s="31">
        <v>0</v>
      </c>
      <c r="AB423" s="32">
        <v>0</v>
      </c>
    </row>
    <row r="424" spans="1:28" x14ac:dyDescent="0.25">
      <c r="A424" s="30" t="s">
        <v>628</v>
      </c>
      <c r="B424" s="30" t="s">
        <v>615</v>
      </c>
      <c r="C424" s="30" t="s">
        <v>70</v>
      </c>
      <c r="D424" s="30" t="s">
        <v>108</v>
      </c>
      <c r="E424" s="20" t="s">
        <v>72</v>
      </c>
      <c r="F424" s="20">
        <v>3</v>
      </c>
      <c r="G424" s="20">
        <v>5</v>
      </c>
      <c r="H424" s="20">
        <v>6</v>
      </c>
      <c r="I424" s="20">
        <v>392</v>
      </c>
      <c r="J424" s="20">
        <v>14</v>
      </c>
      <c r="K424" s="20">
        <v>1</v>
      </c>
      <c r="L424" s="20">
        <v>2</v>
      </c>
      <c r="M424" s="20">
        <v>9</v>
      </c>
      <c r="N424" s="20">
        <v>0</v>
      </c>
      <c r="O424" s="20">
        <v>1542</v>
      </c>
      <c r="P424" s="20">
        <v>1</v>
      </c>
      <c r="Q424" s="20">
        <v>1</v>
      </c>
      <c r="R424" s="20">
        <v>0</v>
      </c>
      <c r="S424" s="20"/>
      <c r="T424" s="30" t="s">
        <v>27</v>
      </c>
      <c r="U424" s="22">
        <v>700940</v>
      </c>
      <c r="V424" s="22">
        <v>700940</v>
      </c>
      <c r="W424" s="22">
        <v>179768</v>
      </c>
      <c r="X424" s="31">
        <v>179768</v>
      </c>
      <c r="Y424" s="31">
        <v>700940</v>
      </c>
      <c r="Z424" s="22">
        <v>109674</v>
      </c>
      <c r="AA424" s="31">
        <v>179768</v>
      </c>
      <c r="AB424" s="32">
        <v>0</v>
      </c>
    </row>
    <row r="425" spans="1:28" x14ac:dyDescent="0.25">
      <c r="A425" s="30" t="s">
        <v>629</v>
      </c>
      <c r="B425" s="30" t="s">
        <v>615</v>
      </c>
      <c r="C425" s="30" t="s">
        <v>70</v>
      </c>
      <c r="D425" s="30" t="s">
        <v>112</v>
      </c>
      <c r="E425" s="20" t="s">
        <v>72</v>
      </c>
      <c r="F425" s="20">
        <v>3</v>
      </c>
      <c r="G425" s="20">
        <v>5</v>
      </c>
      <c r="H425" s="20">
        <v>6</v>
      </c>
      <c r="I425" s="20">
        <v>392</v>
      </c>
      <c r="J425" s="20">
        <v>14</v>
      </c>
      <c r="K425" s="20">
        <v>1</v>
      </c>
      <c r="L425" s="20">
        <v>2</v>
      </c>
      <c r="M425" s="20">
        <v>9</v>
      </c>
      <c r="N425" s="20">
        <v>0</v>
      </c>
      <c r="O425" s="20">
        <v>1548</v>
      </c>
      <c r="P425" s="20">
        <v>1</v>
      </c>
      <c r="Q425" s="20">
        <v>1</v>
      </c>
      <c r="R425" s="20">
        <v>0</v>
      </c>
      <c r="S425" s="20"/>
      <c r="T425" s="30" t="s">
        <v>27</v>
      </c>
      <c r="U425" s="22">
        <v>30300393</v>
      </c>
      <c r="V425" s="22">
        <v>30300393</v>
      </c>
      <c r="W425" s="22">
        <v>0</v>
      </c>
      <c r="X425" s="31">
        <v>0</v>
      </c>
      <c r="Y425" s="31">
        <v>30300393</v>
      </c>
      <c r="Z425" s="22">
        <v>0</v>
      </c>
      <c r="AA425" s="31">
        <v>0</v>
      </c>
      <c r="AB425" s="32">
        <v>0</v>
      </c>
    </row>
    <row r="426" spans="1:28" x14ac:dyDescent="0.25">
      <c r="A426" s="30" t="s">
        <v>630</v>
      </c>
      <c r="B426" s="30" t="s">
        <v>615</v>
      </c>
      <c r="C426" s="30" t="s">
        <v>70</v>
      </c>
      <c r="D426" s="30" t="s">
        <v>114</v>
      </c>
      <c r="E426" s="20" t="s">
        <v>72</v>
      </c>
      <c r="F426" s="20">
        <v>3</v>
      </c>
      <c r="G426" s="20">
        <v>5</v>
      </c>
      <c r="H426" s="20">
        <v>6</v>
      </c>
      <c r="I426" s="20">
        <v>392</v>
      </c>
      <c r="J426" s="20">
        <v>14</v>
      </c>
      <c r="K426" s="20">
        <v>1</v>
      </c>
      <c r="L426" s="20">
        <v>2</v>
      </c>
      <c r="M426" s="20">
        <v>9</v>
      </c>
      <c r="N426" s="20">
        <v>0</v>
      </c>
      <c r="O426" s="20">
        <v>1549</v>
      </c>
      <c r="P426" s="20">
        <v>1</v>
      </c>
      <c r="Q426" s="20">
        <v>1</v>
      </c>
      <c r="R426" s="20">
        <v>0</v>
      </c>
      <c r="S426" s="20"/>
      <c r="T426" s="30" t="s">
        <v>27</v>
      </c>
      <c r="U426" s="22">
        <v>4890101</v>
      </c>
      <c r="V426" s="22">
        <v>4890101</v>
      </c>
      <c r="W426" s="22">
        <v>0</v>
      </c>
      <c r="X426" s="31">
        <v>0</v>
      </c>
      <c r="Y426" s="31">
        <v>4890101</v>
      </c>
      <c r="Z426" s="22">
        <v>0</v>
      </c>
      <c r="AA426" s="31">
        <v>0</v>
      </c>
      <c r="AB426" s="32">
        <v>0</v>
      </c>
    </row>
    <row r="427" spans="1:28" x14ac:dyDescent="0.25">
      <c r="A427" s="30" t="s">
        <v>631</v>
      </c>
      <c r="B427" s="30" t="s">
        <v>615</v>
      </c>
      <c r="C427" s="30" t="s">
        <v>70</v>
      </c>
      <c r="D427" s="30" t="s">
        <v>116</v>
      </c>
      <c r="E427" s="20" t="s">
        <v>72</v>
      </c>
      <c r="F427" s="20">
        <v>3</v>
      </c>
      <c r="G427" s="20">
        <v>5</v>
      </c>
      <c r="H427" s="20">
        <v>6</v>
      </c>
      <c r="I427" s="20">
        <v>392</v>
      </c>
      <c r="J427" s="20">
        <v>14</v>
      </c>
      <c r="K427" s="20">
        <v>1</v>
      </c>
      <c r="L427" s="20">
        <v>2</v>
      </c>
      <c r="M427" s="20">
        <v>9</v>
      </c>
      <c r="N427" s="20">
        <v>0</v>
      </c>
      <c r="O427" s="20">
        <v>1551</v>
      </c>
      <c r="P427" s="20">
        <v>1</v>
      </c>
      <c r="Q427" s="20">
        <v>1</v>
      </c>
      <c r="R427" s="20">
        <v>0</v>
      </c>
      <c r="S427" s="20"/>
      <c r="T427" s="30" t="s">
        <v>27</v>
      </c>
      <c r="U427" s="22">
        <v>2149063</v>
      </c>
      <c r="V427" s="22">
        <v>2149063</v>
      </c>
      <c r="W427" s="22">
        <v>231147</v>
      </c>
      <c r="X427" s="31">
        <v>231147</v>
      </c>
      <c r="Y427" s="31">
        <v>2149063</v>
      </c>
      <c r="Z427" s="22">
        <v>0</v>
      </c>
      <c r="AA427" s="31">
        <v>0</v>
      </c>
      <c r="AB427" s="32">
        <v>0</v>
      </c>
    </row>
    <row r="428" spans="1:28" x14ac:dyDescent="0.25">
      <c r="A428" s="30" t="s">
        <v>632</v>
      </c>
      <c r="B428" s="30" t="s">
        <v>615</v>
      </c>
      <c r="C428" s="30" t="s">
        <v>70</v>
      </c>
      <c r="D428" s="30" t="s">
        <v>118</v>
      </c>
      <c r="E428" s="20" t="s">
        <v>72</v>
      </c>
      <c r="F428" s="20">
        <v>3</v>
      </c>
      <c r="G428" s="20">
        <v>5</v>
      </c>
      <c r="H428" s="20">
        <v>6</v>
      </c>
      <c r="I428" s="20">
        <v>392</v>
      </c>
      <c r="J428" s="20">
        <v>14</v>
      </c>
      <c r="K428" s="20">
        <v>1</v>
      </c>
      <c r="L428" s="20">
        <v>2</v>
      </c>
      <c r="M428" s="20">
        <v>9</v>
      </c>
      <c r="N428" s="20">
        <v>0</v>
      </c>
      <c r="O428" s="20">
        <v>1593</v>
      </c>
      <c r="P428" s="20">
        <v>1</v>
      </c>
      <c r="Q428" s="20">
        <v>1</v>
      </c>
      <c r="R428" s="20">
        <v>0</v>
      </c>
      <c r="S428" s="20"/>
      <c r="T428" s="30" t="s">
        <v>27</v>
      </c>
      <c r="U428" s="22">
        <v>2446142</v>
      </c>
      <c r="V428" s="22">
        <v>2446142</v>
      </c>
      <c r="W428" s="22">
        <v>0</v>
      </c>
      <c r="X428" s="31">
        <v>0</v>
      </c>
      <c r="Y428" s="31">
        <v>2446142</v>
      </c>
      <c r="Z428" s="22">
        <v>0</v>
      </c>
      <c r="AA428" s="31">
        <v>0</v>
      </c>
      <c r="AB428" s="32">
        <v>0</v>
      </c>
    </row>
    <row r="429" spans="1:28" x14ac:dyDescent="0.25">
      <c r="A429" s="30" t="s">
        <v>633</v>
      </c>
      <c r="B429" s="30" t="s">
        <v>615</v>
      </c>
      <c r="C429" s="30" t="s">
        <v>70</v>
      </c>
      <c r="D429" s="30" t="s">
        <v>120</v>
      </c>
      <c r="E429" s="20" t="s">
        <v>72</v>
      </c>
      <c r="F429" s="20">
        <v>3</v>
      </c>
      <c r="G429" s="20">
        <v>5</v>
      </c>
      <c r="H429" s="20">
        <v>6</v>
      </c>
      <c r="I429" s="20">
        <v>392</v>
      </c>
      <c r="J429" s="20">
        <v>14</v>
      </c>
      <c r="K429" s="20">
        <v>1</v>
      </c>
      <c r="L429" s="20">
        <v>2</v>
      </c>
      <c r="M429" s="20">
        <v>9</v>
      </c>
      <c r="N429" s="20">
        <v>0</v>
      </c>
      <c r="O429" s="20">
        <v>1611</v>
      </c>
      <c r="P429" s="20">
        <v>1</v>
      </c>
      <c r="Q429" s="20">
        <v>1</v>
      </c>
      <c r="R429" s="20">
        <v>0</v>
      </c>
      <c r="S429" s="20"/>
      <c r="T429" s="30" t="s">
        <v>27</v>
      </c>
      <c r="U429" s="22">
        <v>19665088</v>
      </c>
      <c r="V429" s="22">
        <v>19665088</v>
      </c>
      <c r="W429" s="22">
        <v>0</v>
      </c>
      <c r="X429" s="31">
        <v>0</v>
      </c>
      <c r="Y429" s="31">
        <v>19665088</v>
      </c>
      <c r="Z429" s="22">
        <v>0</v>
      </c>
      <c r="AA429" s="31">
        <v>0</v>
      </c>
      <c r="AB429" s="32">
        <v>0</v>
      </c>
    </row>
    <row r="430" spans="1:28" x14ac:dyDescent="0.25">
      <c r="A430" s="30" t="s">
        <v>634</v>
      </c>
      <c r="B430" s="30" t="s">
        <v>615</v>
      </c>
      <c r="C430" s="30" t="s">
        <v>70</v>
      </c>
      <c r="D430" s="30" t="s">
        <v>122</v>
      </c>
      <c r="E430" s="20" t="s">
        <v>72</v>
      </c>
      <c r="F430" s="20">
        <v>3</v>
      </c>
      <c r="G430" s="20">
        <v>5</v>
      </c>
      <c r="H430" s="20">
        <v>6</v>
      </c>
      <c r="I430" s="20">
        <v>392</v>
      </c>
      <c r="J430" s="20">
        <v>14</v>
      </c>
      <c r="K430" s="20">
        <v>1</v>
      </c>
      <c r="L430" s="20">
        <v>2</v>
      </c>
      <c r="M430" s="20">
        <v>9</v>
      </c>
      <c r="N430" s="20">
        <v>0</v>
      </c>
      <c r="O430" s="20">
        <v>2111</v>
      </c>
      <c r="P430" s="20">
        <v>1</v>
      </c>
      <c r="Q430" s="20">
        <v>1</v>
      </c>
      <c r="R430" s="20">
        <v>0</v>
      </c>
      <c r="S430" s="20"/>
      <c r="T430" s="30" t="s">
        <v>29</v>
      </c>
      <c r="U430" s="22">
        <v>380250</v>
      </c>
      <c r="V430" s="22">
        <v>380250</v>
      </c>
      <c r="W430" s="22">
        <v>0</v>
      </c>
      <c r="X430" s="31">
        <v>0</v>
      </c>
      <c r="Y430" s="31">
        <v>0</v>
      </c>
      <c r="Z430" s="22">
        <v>0</v>
      </c>
      <c r="AA430" s="31">
        <v>0</v>
      </c>
      <c r="AB430" s="32">
        <v>0</v>
      </c>
    </row>
    <row r="431" spans="1:28" x14ac:dyDescent="0.25">
      <c r="A431" s="30" t="s">
        <v>635</v>
      </c>
      <c r="B431" s="30" t="s">
        <v>615</v>
      </c>
      <c r="C431" s="30" t="s">
        <v>70</v>
      </c>
      <c r="D431" s="30" t="s">
        <v>128</v>
      </c>
      <c r="E431" s="20" t="s">
        <v>72</v>
      </c>
      <c r="F431" s="20">
        <v>3</v>
      </c>
      <c r="G431" s="20">
        <v>5</v>
      </c>
      <c r="H431" s="20">
        <v>6</v>
      </c>
      <c r="I431" s="20">
        <v>392</v>
      </c>
      <c r="J431" s="20">
        <v>14</v>
      </c>
      <c r="K431" s="20">
        <v>1</v>
      </c>
      <c r="L431" s="20">
        <v>2</v>
      </c>
      <c r="M431" s="20">
        <v>9</v>
      </c>
      <c r="N431" s="20">
        <v>0</v>
      </c>
      <c r="O431" s="20">
        <v>2161</v>
      </c>
      <c r="P431" s="20">
        <v>1</v>
      </c>
      <c r="Q431" s="20">
        <v>1</v>
      </c>
      <c r="R431" s="20">
        <v>0</v>
      </c>
      <c r="S431" s="20"/>
      <c r="T431" s="30" t="s">
        <v>29</v>
      </c>
      <c r="U431" s="22">
        <v>360083</v>
      </c>
      <c r="V431" s="22">
        <v>360083</v>
      </c>
      <c r="W431" s="22">
        <v>0</v>
      </c>
      <c r="X431" s="31">
        <v>0</v>
      </c>
      <c r="Y431" s="31">
        <v>0</v>
      </c>
      <c r="Z431" s="22">
        <v>0</v>
      </c>
      <c r="AA431" s="31">
        <v>0</v>
      </c>
      <c r="AB431" s="32">
        <v>0</v>
      </c>
    </row>
    <row r="432" spans="1:28" x14ac:dyDescent="0.25">
      <c r="A432" s="30" t="s">
        <v>636</v>
      </c>
      <c r="B432" s="30" t="s">
        <v>615</v>
      </c>
      <c r="C432" s="30" t="s">
        <v>70</v>
      </c>
      <c r="D432" s="30" t="s">
        <v>132</v>
      </c>
      <c r="E432" s="20" t="s">
        <v>72</v>
      </c>
      <c r="F432" s="20">
        <v>3</v>
      </c>
      <c r="G432" s="20">
        <v>5</v>
      </c>
      <c r="H432" s="20">
        <v>6</v>
      </c>
      <c r="I432" s="20">
        <v>392</v>
      </c>
      <c r="J432" s="20">
        <v>14</v>
      </c>
      <c r="K432" s="20">
        <v>1</v>
      </c>
      <c r="L432" s="20">
        <v>2</v>
      </c>
      <c r="M432" s="20">
        <v>9</v>
      </c>
      <c r="N432" s="20">
        <v>0</v>
      </c>
      <c r="O432" s="20">
        <v>2419</v>
      </c>
      <c r="P432" s="20">
        <v>1</v>
      </c>
      <c r="Q432" s="20">
        <v>1</v>
      </c>
      <c r="R432" s="20">
        <v>0</v>
      </c>
      <c r="S432" s="20"/>
      <c r="T432" s="30" t="s">
        <v>29</v>
      </c>
      <c r="U432" s="22">
        <v>6481511</v>
      </c>
      <c r="V432" s="22">
        <v>6481511</v>
      </c>
      <c r="W432" s="22">
        <v>0</v>
      </c>
      <c r="X432" s="31">
        <v>0</v>
      </c>
      <c r="Y432" s="31">
        <v>0</v>
      </c>
      <c r="Z432" s="22">
        <v>0</v>
      </c>
      <c r="AA432" s="31">
        <v>0</v>
      </c>
      <c r="AB432" s="32">
        <v>0</v>
      </c>
    </row>
    <row r="433" spans="1:28" x14ac:dyDescent="0.25">
      <c r="A433" s="30" t="s">
        <v>637</v>
      </c>
      <c r="B433" s="30" t="s">
        <v>615</v>
      </c>
      <c r="C433" s="30" t="s">
        <v>70</v>
      </c>
      <c r="D433" s="30" t="s">
        <v>134</v>
      </c>
      <c r="E433" s="20" t="s">
        <v>72</v>
      </c>
      <c r="F433" s="20">
        <v>3</v>
      </c>
      <c r="G433" s="20">
        <v>5</v>
      </c>
      <c r="H433" s="20">
        <v>6</v>
      </c>
      <c r="I433" s="20">
        <v>392</v>
      </c>
      <c r="J433" s="20">
        <v>14</v>
      </c>
      <c r="K433" s="20">
        <v>1</v>
      </c>
      <c r="L433" s="20">
        <v>2</v>
      </c>
      <c r="M433" s="20">
        <v>9</v>
      </c>
      <c r="N433" s="20">
        <v>0</v>
      </c>
      <c r="O433" s="20">
        <v>2421</v>
      </c>
      <c r="P433" s="20">
        <v>1</v>
      </c>
      <c r="Q433" s="20">
        <v>1</v>
      </c>
      <c r="R433" s="20">
        <v>0</v>
      </c>
      <c r="S433" s="20"/>
      <c r="T433" s="30" t="s">
        <v>29</v>
      </c>
      <c r="U433" s="22">
        <v>632874</v>
      </c>
      <c r="V433" s="22">
        <v>632874</v>
      </c>
      <c r="W433" s="22">
        <v>0</v>
      </c>
      <c r="X433" s="31">
        <v>0</v>
      </c>
      <c r="Y433" s="31">
        <v>0</v>
      </c>
      <c r="Z433" s="22">
        <v>0</v>
      </c>
      <c r="AA433" s="31">
        <v>0</v>
      </c>
      <c r="AB433" s="32">
        <v>0</v>
      </c>
    </row>
    <row r="434" spans="1:28" x14ac:dyDescent="0.25">
      <c r="A434" s="30" t="s">
        <v>638</v>
      </c>
      <c r="B434" s="30" t="s">
        <v>615</v>
      </c>
      <c r="C434" s="30" t="s">
        <v>70</v>
      </c>
      <c r="D434" s="30" t="s">
        <v>136</v>
      </c>
      <c r="E434" s="20" t="s">
        <v>72</v>
      </c>
      <c r="F434" s="20">
        <v>3</v>
      </c>
      <c r="G434" s="20">
        <v>5</v>
      </c>
      <c r="H434" s="20">
        <v>6</v>
      </c>
      <c r="I434" s="20">
        <v>392</v>
      </c>
      <c r="J434" s="20">
        <v>14</v>
      </c>
      <c r="K434" s="20">
        <v>1</v>
      </c>
      <c r="L434" s="20">
        <v>2</v>
      </c>
      <c r="M434" s="20">
        <v>9</v>
      </c>
      <c r="N434" s="20">
        <v>0</v>
      </c>
      <c r="O434" s="20">
        <v>2431</v>
      </c>
      <c r="P434" s="20">
        <v>1</v>
      </c>
      <c r="Q434" s="20">
        <v>1</v>
      </c>
      <c r="R434" s="20">
        <v>0</v>
      </c>
      <c r="S434" s="20"/>
      <c r="T434" s="30" t="s">
        <v>29</v>
      </c>
      <c r="U434" s="22">
        <v>38190</v>
      </c>
      <c r="V434" s="22">
        <v>38190</v>
      </c>
      <c r="W434" s="22">
        <v>0</v>
      </c>
      <c r="X434" s="31">
        <v>0</v>
      </c>
      <c r="Y434" s="31">
        <v>0</v>
      </c>
      <c r="Z434" s="22">
        <v>0</v>
      </c>
      <c r="AA434" s="31">
        <v>0</v>
      </c>
      <c r="AB434" s="32">
        <v>0</v>
      </c>
    </row>
    <row r="435" spans="1:28" x14ac:dyDescent="0.25">
      <c r="A435" s="30" t="s">
        <v>639</v>
      </c>
      <c r="B435" s="30" t="s">
        <v>615</v>
      </c>
      <c r="C435" s="30" t="s">
        <v>70</v>
      </c>
      <c r="D435" s="30" t="s">
        <v>138</v>
      </c>
      <c r="E435" s="20" t="s">
        <v>72</v>
      </c>
      <c r="F435" s="20">
        <v>3</v>
      </c>
      <c r="G435" s="20">
        <v>5</v>
      </c>
      <c r="H435" s="20">
        <v>6</v>
      </c>
      <c r="I435" s="20">
        <v>392</v>
      </c>
      <c r="J435" s="20">
        <v>14</v>
      </c>
      <c r="K435" s="20">
        <v>1</v>
      </c>
      <c r="L435" s="20">
        <v>2</v>
      </c>
      <c r="M435" s="20">
        <v>9</v>
      </c>
      <c r="N435" s="20">
        <v>0</v>
      </c>
      <c r="O435" s="20">
        <v>2441</v>
      </c>
      <c r="P435" s="20">
        <v>1</v>
      </c>
      <c r="Q435" s="20">
        <v>1</v>
      </c>
      <c r="R435" s="20">
        <v>0</v>
      </c>
      <c r="S435" s="20"/>
      <c r="T435" s="30" t="s">
        <v>29</v>
      </c>
      <c r="U435" s="22">
        <v>305525</v>
      </c>
      <c r="V435" s="22">
        <v>305525</v>
      </c>
      <c r="W435" s="22">
        <v>0</v>
      </c>
      <c r="X435" s="31">
        <v>0</v>
      </c>
      <c r="Y435" s="31">
        <v>0</v>
      </c>
      <c r="Z435" s="22">
        <v>0</v>
      </c>
      <c r="AA435" s="31">
        <v>0</v>
      </c>
      <c r="AB435" s="32">
        <v>0</v>
      </c>
    </row>
    <row r="436" spans="1:28" x14ac:dyDescent="0.25">
      <c r="A436" s="30" t="s">
        <v>640</v>
      </c>
      <c r="B436" s="30" t="s">
        <v>615</v>
      </c>
      <c r="C436" s="30" t="s">
        <v>70</v>
      </c>
      <c r="D436" s="30" t="s">
        <v>140</v>
      </c>
      <c r="E436" s="20" t="s">
        <v>72</v>
      </c>
      <c r="F436" s="20">
        <v>3</v>
      </c>
      <c r="G436" s="20">
        <v>5</v>
      </c>
      <c r="H436" s="20">
        <v>6</v>
      </c>
      <c r="I436" s="20">
        <v>392</v>
      </c>
      <c r="J436" s="20">
        <v>14</v>
      </c>
      <c r="K436" s="20">
        <v>1</v>
      </c>
      <c r="L436" s="20">
        <v>2</v>
      </c>
      <c r="M436" s="20">
        <v>9</v>
      </c>
      <c r="N436" s="20">
        <v>0</v>
      </c>
      <c r="O436" s="20">
        <v>2451</v>
      </c>
      <c r="P436" s="20">
        <v>1</v>
      </c>
      <c r="Q436" s="20">
        <v>1</v>
      </c>
      <c r="R436" s="20">
        <v>0</v>
      </c>
      <c r="S436" s="20"/>
      <c r="T436" s="30" t="s">
        <v>29</v>
      </c>
      <c r="U436" s="22">
        <v>109116</v>
      </c>
      <c r="V436" s="22">
        <v>109116</v>
      </c>
      <c r="W436" s="22">
        <v>0</v>
      </c>
      <c r="X436" s="31">
        <v>0</v>
      </c>
      <c r="Y436" s="31">
        <v>0</v>
      </c>
      <c r="Z436" s="22">
        <v>0</v>
      </c>
      <c r="AA436" s="31">
        <v>0</v>
      </c>
      <c r="AB436" s="32">
        <v>0</v>
      </c>
    </row>
    <row r="437" spans="1:28" x14ac:dyDescent="0.25">
      <c r="A437" s="30" t="s">
        <v>641</v>
      </c>
      <c r="B437" s="30" t="s">
        <v>615</v>
      </c>
      <c r="C437" s="30" t="s">
        <v>70</v>
      </c>
      <c r="D437" s="30" t="s">
        <v>142</v>
      </c>
      <c r="E437" s="20" t="s">
        <v>72</v>
      </c>
      <c r="F437" s="20">
        <v>3</v>
      </c>
      <c r="G437" s="20">
        <v>5</v>
      </c>
      <c r="H437" s="20">
        <v>6</v>
      </c>
      <c r="I437" s="20">
        <v>392</v>
      </c>
      <c r="J437" s="20">
        <v>14</v>
      </c>
      <c r="K437" s="20">
        <v>1</v>
      </c>
      <c r="L437" s="20">
        <v>2</v>
      </c>
      <c r="M437" s="20">
        <v>9</v>
      </c>
      <c r="N437" s="20">
        <v>0</v>
      </c>
      <c r="O437" s="20">
        <v>2471</v>
      </c>
      <c r="P437" s="20">
        <v>1</v>
      </c>
      <c r="Q437" s="20">
        <v>1</v>
      </c>
      <c r="R437" s="20">
        <v>0</v>
      </c>
      <c r="S437" s="20"/>
      <c r="T437" s="30" t="s">
        <v>29</v>
      </c>
      <c r="U437" s="22">
        <v>2618792</v>
      </c>
      <c r="V437" s="22">
        <v>2618792</v>
      </c>
      <c r="W437" s="22">
        <v>0</v>
      </c>
      <c r="X437" s="31">
        <v>0</v>
      </c>
      <c r="Y437" s="31">
        <v>0</v>
      </c>
      <c r="Z437" s="22">
        <v>0</v>
      </c>
      <c r="AA437" s="31">
        <v>0</v>
      </c>
      <c r="AB437" s="32">
        <v>0</v>
      </c>
    </row>
    <row r="438" spans="1:28" x14ac:dyDescent="0.25">
      <c r="A438" s="30" t="s">
        <v>642</v>
      </c>
      <c r="B438" s="30" t="s">
        <v>615</v>
      </c>
      <c r="C438" s="30" t="s">
        <v>70</v>
      </c>
      <c r="D438" s="30" t="s">
        <v>144</v>
      </c>
      <c r="E438" s="20" t="s">
        <v>72</v>
      </c>
      <c r="F438" s="20">
        <v>3</v>
      </c>
      <c r="G438" s="20">
        <v>5</v>
      </c>
      <c r="H438" s="20">
        <v>6</v>
      </c>
      <c r="I438" s="20">
        <v>392</v>
      </c>
      <c r="J438" s="20">
        <v>14</v>
      </c>
      <c r="K438" s="20">
        <v>1</v>
      </c>
      <c r="L438" s="20">
        <v>2</v>
      </c>
      <c r="M438" s="20">
        <v>9</v>
      </c>
      <c r="N438" s="20">
        <v>0</v>
      </c>
      <c r="O438" s="20">
        <v>2481</v>
      </c>
      <c r="P438" s="20">
        <v>1</v>
      </c>
      <c r="Q438" s="20">
        <v>1</v>
      </c>
      <c r="R438" s="20">
        <v>0</v>
      </c>
      <c r="S438" s="20"/>
      <c r="T438" s="30" t="s">
        <v>29</v>
      </c>
      <c r="U438" s="22">
        <v>109116</v>
      </c>
      <c r="V438" s="22">
        <v>109116</v>
      </c>
      <c r="W438" s="22">
        <v>0</v>
      </c>
      <c r="X438" s="31">
        <v>0</v>
      </c>
      <c r="Y438" s="31">
        <v>0</v>
      </c>
      <c r="Z438" s="22">
        <v>0</v>
      </c>
      <c r="AA438" s="31">
        <v>0</v>
      </c>
      <c r="AB438" s="32">
        <v>0</v>
      </c>
    </row>
    <row r="439" spans="1:28" x14ac:dyDescent="0.25">
      <c r="A439" s="30" t="s">
        <v>643</v>
      </c>
      <c r="B439" s="30" t="s">
        <v>615</v>
      </c>
      <c r="C439" s="30" t="s">
        <v>70</v>
      </c>
      <c r="D439" s="30" t="s">
        <v>146</v>
      </c>
      <c r="E439" s="20" t="s">
        <v>72</v>
      </c>
      <c r="F439" s="20">
        <v>3</v>
      </c>
      <c r="G439" s="20">
        <v>5</v>
      </c>
      <c r="H439" s="20">
        <v>6</v>
      </c>
      <c r="I439" s="20">
        <v>392</v>
      </c>
      <c r="J439" s="20">
        <v>14</v>
      </c>
      <c r="K439" s="20">
        <v>1</v>
      </c>
      <c r="L439" s="20">
        <v>2</v>
      </c>
      <c r="M439" s="20">
        <v>9</v>
      </c>
      <c r="N439" s="20">
        <v>0</v>
      </c>
      <c r="O439" s="20">
        <v>2491</v>
      </c>
      <c r="P439" s="20">
        <v>1</v>
      </c>
      <c r="Q439" s="20">
        <v>1</v>
      </c>
      <c r="R439" s="20">
        <v>0</v>
      </c>
      <c r="S439" s="20"/>
      <c r="T439" s="30" t="s">
        <v>29</v>
      </c>
      <c r="U439" s="22">
        <v>13857776</v>
      </c>
      <c r="V439" s="22">
        <v>13857776</v>
      </c>
      <c r="W439" s="22">
        <v>0</v>
      </c>
      <c r="X439" s="31">
        <v>0</v>
      </c>
      <c r="Y439" s="31">
        <v>0</v>
      </c>
      <c r="Z439" s="22">
        <v>0</v>
      </c>
      <c r="AA439" s="31">
        <v>0</v>
      </c>
      <c r="AB439" s="32">
        <v>0</v>
      </c>
    </row>
    <row r="440" spans="1:28" x14ac:dyDescent="0.25">
      <c r="A440" s="30" t="s">
        <v>644</v>
      </c>
      <c r="B440" s="30" t="s">
        <v>615</v>
      </c>
      <c r="C440" s="30" t="s">
        <v>70</v>
      </c>
      <c r="D440" s="30" t="s">
        <v>348</v>
      </c>
      <c r="E440" s="20" t="s">
        <v>72</v>
      </c>
      <c r="F440" s="20">
        <v>3</v>
      </c>
      <c r="G440" s="20">
        <v>5</v>
      </c>
      <c r="H440" s="20">
        <v>6</v>
      </c>
      <c r="I440" s="20">
        <v>392</v>
      </c>
      <c r="J440" s="20">
        <v>14</v>
      </c>
      <c r="K440" s="20">
        <v>1</v>
      </c>
      <c r="L440" s="20">
        <v>2</v>
      </c>
      <c r="M440" s="20">
        <v>9</v>
      </c>
      <c r="N440" s="20">
        <v>0</v>
      </c>
      <c r="O440" s="20">
        <v>2551</v>
      </c>
      <c r="P440" s="20">
        <v>1</v>
      </c>
      <c r="Q440" s="20">
        <v>1</v>
      </c>
      <c r="R440" s="20">
        <v>0</v>
      </c>
      <c r="S440" s="20"/>
      <c r="T440" s="30" t="s">
        <v>29</v>
      </c>
      <c r="U440" s="22">
        <v>21823</v>
      </c>
      <c r="V440" s="22">
        <v>21823</v>
      </c>
      <c r="W440" s="22">
        <v>0</v>
      </c>
      <c r="X440" s="31">
        <v>0</v>
      </c>
      <c r="Y440" s="31">
        <v>0</v>
      </c>
      <c r="Z440" s="22">
        <v>0</v>
      </c>
      <c r="AA440" s="31">
        <v>0</v>
      </c>
      <c r="AB440" s="32">
        <v>0</v>
      </c>
    </row>
    <row r="441" spans="1:28" x14ac:dyDescent="0.25">
      <c r="A441" s="30" t="s">
        <v>645</v>
      </c>
      <c r="B441" s="30" t="s">
        <v>615</v>
      </c>
      <c r="C441" s="30" t="s">
        <v>70</v>
      </c>
      <c r="D441" s="30" t="s">
        <v>148</v>
      </c>
      <c r="E441" s="20" t="s">
        <v>72</v>
      </c>
      <c r="F441" s="20">
        <v>3</v>
      </c>
      <c r="G441" s="20">
        <v>5</v>
      </c>
      <c r="H441" s="20">
        <v>6</v>
      </c>
      <c r="I441" s="20">
        <v>392</v>
      </c>
      <c r="J441" s="20">
        <v>14</v>
      </c>
      <c r="K441" s="20">
        <v>1</v>
      </c>
      <c r="L441" s="20">
        <v>2</v>
      </c>
      <c r="M441" s="20">
        <v>9</v>
      </c>
      <c r="N441" s="20">
        <v>0</v>
      </c>
      <c r="O441" s="20">
        <v>2561</v>
      </c>
      <c r="P441" s="20">
        <v>1</v>
      </c>
      <c r="Q441" s="20">
        <v>1</v>
      </c>
      <c r="R441" s="20">
        <v>0</v>
      </c>
      <c r="S441" s="20"/>
      <c r="T441" s="30" t="s">
        <v>29</v>
      </c>
      <c r="U441" s="22">
        <v>1691303</v>
      </c>
      <c r="V441" s="22">
        <v>1691303</v>
      </c>
      <c r="W441" s="22">
        <v>0</v>
      </c>
      <c r="X441" s="31">
        <v>0</v>
      </c>
      <c r="Y441" s="31">
        <v>0</v>
      </c>
      <c r="Z441" s="22">
        <v>0</v>
      </c>
      <c r="AA441" s="31">
        <v>0</v>
      </c>
      <c r="AB441" s="32">
        <v>0</v>
      </c>
    </row>
    <row r="442" spans="1:28" x14ac:dyDescent="0.25">
      <c r="A442" s="30" t="s">
        <v>646</v>
      </c>
      <c r="B442" s="30" t="s">
        <v>615</v>
      </c>
      <c r="C442" s="30" t="s">
        <v>70</v>
      </c>
      <c r="D442" s="30" t="s">
        <v>150</v>
      </c>
      <c r="E442" s="20" t="s">
        <v>72</v>
      </c>
      <c r="F442" s="20">
        <v>3</v>
      </c>
      <c r="G442" s="20">
        <v>5</v>
      </c>
      <c r="H442" s="20">
        <v>6</v>
      </c>
      <c r="I442" s="20">
        <v>392</v>
      </c>
      <c r="J442" s="20">
        <v>14</v>
      </c>
      <c r="K442" s="20">
        <v>1</v>
      </c>
      <c r="L442" s="20">
        <v>2</v>
      </c>
      <c r="M442" s="20">
        <v>9</v>
      </c>
      <c r="N442" s="20">
        <v>0</v>
      </c>
      <c r="O442" s="20">
        <v>2611</v>
      </c>
      <c r="P442" s="20">
        <v>1</v>
      </c>
      <c r="Q442" s="20">
        <v>1</v>
      </c>
      <c r="R442" s="20">
        <v>0</v>
      </c>
      <c r="S442" s="20"/>
      <c r="T442" s="30" t="s">
        <v>29</v>
      </c>
      <c r="U442" s="22">
        <v>726184</v>
      </c>
      <c r="V442" s="22">
        <v>326184</v>
      </c>
      <c r="W442" s="22">
        <v>0</v>
      </c>
      <c r="X442" s="31">
        <v>0</v>
      </c>
      <c r="Y442" s="31">
        <v>45851.99</v>
      </c>
      <c r="Z442" s="22">
        <v>0</v>
      </c>
      <c r="AA442" s="31">
        <v>0</v>
      </c>
      <c r="AB442" s="32">
        <v>0</v>
      </c>
    </row>
    <row r="443" spans="1:28" x14ac:dyDescent="0.25">
      <c r="A443" s="30" t="s">
        <v>647</v>
      </c>
      <c r="B443" s="30" t="s">
        <v>615</v>
      </c>
      <c r="C443" s="30" t="s">
        <v>70</v>
      </c>
      <c r="D443" s="30" t="s">
        <v>409</v>
      </c>
      <c r="E443" s="20" t="s">
        <v>72</v>
      </c>
      <c r="F443" s="20">
        <v>3</v>
      </c>
      <c r="G443" s="20">
        <v>5</v>
      </c>
      <c r="H443" s="20">
        <v>6</v>
      </c>
      <c r="I443" s="20">
        <v>392</v>
      </c>
      <c r="J443" s="20">
        <v>14</v>
      </c>
      <c r="K443" s="20">
        <v>1</v>
      </c>
      <c r="L443" s="20">
        <v>2</v>
      </c>
      <c r="M443" s="20">
        <v>9</v>
      </c>
      <c r="N443" s="20">
        <v>0</v>
      </c>
      <c r="O443" s="20">
        <v>2721</v>
      </c>
      <c r="P443" s="20">
        <v>1</v>
      </c>
      <c r="Q443" s="20">
        <v>1</v>
      </c>
      <c r="R443" s="20">
        <v>0</v>
      </c>
      <c r="S443" s="20"/>
      <c r="T443" s="30" t="s">
        <v>29</v>
      </c>
      <c r="U443" s="22">
        <v>14552902</v>
      </c>
      <c r="V443" s="22">
        <v>14552902</v>
      </c>
      <c r="W443" s="22">
        <v>0</v>
      </c>
      <c r="X443" s="31">
        <v>0</v>
      </c>
      <c r="Y443" s="31">
        <v>0</v>
      </c>
      <c r="Z443" s="22">
        <v>0</v>
      </c>
      <c r="AA443" s="31">
        <v>0</v>
      </c>
      <c r="AB443" s="32">
        <v>0</v>
      </c>
    </row>
    <row r="444" spans="1:28" x14ac:dyDescent="0.25">
      <c r="A444" s="30" t="s">
        <v>648</v>
      </c>
      <c r="B444" s="30" t="s">
        <v>615</v>
      </c>
      <c r="C444" s="30" t="s">
        <v>70</v>
      </c>
      <c r="D444" s="30" t="s">
        <v>153</v>
      </c>
      <c r="E444" s="20" t="s">
        <v>72</v>
      </c>
      <c r="F444" s="20">
        <v>3</v>
      </c>
      <c r="G444" s="20">
        <v>5</v>
      </c>
      <c r="H444" s="20">
        <v>6</v>
      </c>
      <c r="I444" s="20">
        <v>392</v>
      </c>
      <c r="J444" s="20">
        <v>14</v>
      </c>
      <c r="K444" s="20">
        <v>1</v>
      </c>
      <c r="L444" s="20">
        <v>2</v>
      </c>
      <c r="M444" s="20">
        <v>9</v>
      </c>
      <c r="N444" s="20">
        <v>0</v>
      </c>
      <c r="O444" s="20">
        <v>2911</v>
      </c>
      <c r="P444" s="20">
        <v>1</v>
      </c>
      <c r="Q444" s="20">
        <v>1</v>
      </c>
      <c r="R444" s="20">
        <v>0</v>
      </c>
      <c r="S444" s="20"/>
      <c r="T444" s="30" t="s">
        <v>29</v>
      </c>
      <c r="U444" s="22">
        <v>2253714</v>
      </c>
      <c r="V444" s="22">
        <v>2653714</v>
      </c>
      <c r="W444" s="22">
        <v>0</v>
      </c>
      <c r="X444" s="31">
        <v>0</v>
      </c>
      <c r="Y444" s="31">
        <v>0</v>
      </c>
      <c r="Z444" s="22">
        <v>0</v>
      </c>
      <c r="AA444" s="31">
        <v>0</v>
      </c>
      <c r="AB444" s="32">
        <v>0</v>
      </c>
    </row>
    <row r="445" spans="1:28" x14ac:dyDescent="0.25">
      <c r="A445" s="30" t="s">
        <v>649</v>
      </c>
      <c r="B445" s="30" t="s">
        <v>615</v>
      </c>
      <c r="C445" s="30" t="s">
        <v>70</v>
      </c>
      <c r="D445" s="30" t="s">
        <v>155</v>
      </c>
      <c r="E445" s="20" t="s">
        <v>72</v>
      </c>
      <c r="F445" s="20">
        <v>3</v>
      </c>
      <c r="G445" s="20">
        <v>5</v>
      </c>
      <c r="H445" s="20">
        <v>6</v>
      </c>
      <c r="I445" s="20">
        <v>392</v>
      </c>
      <c r="J445" s="20">
        <v>14</v>
      </c>
      <c r="K445" s="20">
        <v>1</v>
      </c>
      <c r="L445" s="20">
        <v>2</v>
      </c>
      <c r="M445" s="20">
        <v>9</v>
      </c>
      <c r="N445" s="20">
        <v>0</v>
      </c>
      <c r="O445" s="20">
        <v>2921</v>
      </c>
      <c r="P445" s="20">
        <v>1</v>
      </c>
      <c r="Q445" s="20">
        <v>1</v>
      </c>
      <c r="R445" s="20">
        <v>0</v>
      </c>
      <c r="S445" s="20"/>
      <c r="T445" s="30" t="s">
        <v>29</v>
      </c>
      <c r="U445" s="22">
        <v>1432017</v>
      </c>
      <c r="V445" s="22">
        <v>1432017</v>
      </c>
      <c r="W445" s="22">
        <v>0</v>
      </c>
      <c r="X445" s="31">
        <v>0</v>
      </c>
      <c r="Y445" s="31">
        <v>0</v>
      </c>
      <c r="Z445" s="22">
        <v>0</v>
      </c>
      <c r="AA445" s="31">
        <v>0</v>
      </c>
      <c r="AB445" s="32">
        <v>0</v>
      </c>
    </row>
    <row r="446" spans="1:28" x14ac:dyDescent="0.25">
      <c r="A446" s="30" t="s">
        <v>650</v>
      </c>
      <c r="B446" s="30" t="s">
        <v>615</v>
      </c>
      <c r="C446" s="30" t="s">
        <v>70</v>
      </c>
      <c r="D446" s="30" t="s">
        <v>157</v>
      </c>
      <c r="E446" s="20" t="s">
        <v>72</v>
      </c>
      <c r="F446" s="20">
        <v>3</v>
      </c>
      <c r="G446" s="20">
        <v>5</v>
      </c>
      <c r="H446" s="20">
        <v>6</v>
      </c>
      <c r="I446" s="20">
        <v>392</v>
      </c>
      <c r="J446" s="20">
        <v>14</v>
      </c>
      <c r="K446" s="20">
        <v>1</v>
      </c>
      <c r="L446" s="20">
        <v>2</v>
      </c>
      <c r="M446" s="20">
        <v>9</v>
      </c>
      <c r="N446" s="20">
        <v>0</v>
      </c>
      <c r="O446" s="20">
        <v>2941</v>
      </c>
      <c r="P446" s="20">
        <v>1</v>
      </c>
      <c r="Q446" s="20">
        <v>1</v>
      </c>
      <c r="R446" s="20">
        <v>0</v>
      </c>
      <c r="S446" s="20"/>
      <c r="T446" s="30" t="s">
        <v>29</v>
      </c>
      <c r="U446" s="22">
        <v>43646</v>
      </c>
      <c r="V446" s="22">
        <v>43646</v>
      </c>
      <c r="W446" s="22">
        <v>0</v>
      </c>
      <c r="X446" s="31">
        <v>0</v>
      </c>
      <c r="Y446" s="31">
        <v>0</v>
      </c>
      <c r="Z446" s="22">
        <v>0</v>
      </c>
      <c r="AA446" s="31">
        <v>0</v>
      </c>
      <c r="AB446" s="32">
        <v>0</v>
      </c>
    </row>
    <row r="447" spans="1:28" x14ac:dyDescent="0.25">
      <c r="A447" s="30" t="s">
        <v>651</v>
      </c>
      <c r="B447" s="30" t="s">
        <v>615</v>
      </c>
      <c r="C447" s="30" t="s">
        <v>70</v>
      </c>
      <c r="D447" s="30" t="s">
        <v>159</v>
      </c>
      <c r="E447" s="20" t="s">
        <v>72</v>
      </c>
      <c r="F447" s="20">
        <v>3</v>
      </c>
      <c r="G447" s="20">
        <v>5</v>
      </c>
      <c r="H447" s="20">
        <v>6</v>
      </c>
      <c r="I447" s="20">
        <v>392</v>
      </c>
      <c r="J447" s="20">
        <v>14</v>
      </c>
      <c r="K447" s="20">
        <v>1</v>
      </c>
      <c r="L447" s="20">
        <v>2</v>
      </c>
      <c r="M447" s="20">
        <v>9</v>
      </c>
      <c r="N447" s="20">
        <v>0</v>
      </c>
      <c r="O447" s="20">
        <v>2981</v>
      </c>
      <c r="P447" s="20">
        <v>1</v>
      </c>
      <c r="Q447" s="20">
        <v>1</v>
      </c>
      <c r="R447" s="20">
        <v>0</v>
      </c>
      <c r="S447" s="20"/>
      <c r="T447" s="30" t="s">
        <v>29</v>
      </c>
      <c r="U447" s="22">
        <v>381907</v>
      </c>
      <c r="V447" s="22">
        <v>381907</v>
      </c>
      <c r="W447" s="22">
        <v>0</v>
      </c>
      <c r="X447" s="31">
        <v>0</v>
      </c>
      <c r="Y447" s="31">
        <v>0</v>
      </c>
      <c r="Z447" s="22">
        <v>0</v>
      </c>
      <c r="AA447" s="31">
        <v>0</v>
      </c>
      <c r="AB447" s="32">
        <v>0</v>
      </c>
    </row>
    <row r="448" spans="1:28" x14ac:dyDescent="0.25">
      <c r="A448" s="30" t="s">
        <v>652</v>
      </c>
      <c r="B448" s="30" t="s">
        <v>615</v>
      </c>
      <c r="C448" s="30" t="s">
        <v>70</v>
      </c>
      <c r="D448" s="30" t="s">
        <v>161</v>
      </c>
      <c r="E448" s="20" t="s">
        <v>72</v>
      </c>
      <c r="F448" s="20">
        <v>3</v>
      </c>
      <c r="G448" s="20">
        <v>5</v>
      </c>
      <c r="H448" s="20">
        <v>6</v>
      </c>
      <c r="I448" s="20">
        <v>392</v>
      </c>
      <c r="J448" s="20">
        <v>14</v>
      </c>
      <c r="K448" s="20">
        <v>1</v>
      </c>
      <c r="L448" s="20">
        <v>2</v>
      </c>
      <c r="M448" s="20">
        <v>9</v>
      </c>
      <c r="N448" s="20">
        <v>0</v>
      </c>
      <c r="O448" s="20">
        <v>3112</v>
      </c>
      <c r="P448" s="20">
        <v>1</v>
      </c>
      <c r="Q448" s="20">
        <v>1</v>
      </c>
      <c r="R448" s="20">
        <v>0</v>
      </c>
      <c r="S448" s="20"/>
      <c r="T448" s="30" t="s">
        <v>32</v>
      </c>
      <c r="U448" s="22">
        <v>352822896</v>
      </c>
      <c r="V448" s="22">
        <v>252822896</v>
      </c>
      <c r="W448" s="22">
        <v>0</v>
      </c>
      <c r="X448" s="31">
        <v>0</v>
      </c>
      <c r="Y448" s="31">
        <v>0</v>
      </c>
      <c r="Z448" s="22">
        <v>0</v>
      </c>
      <c r="AA448" s="31">
        <v>0</v>
      </c>
      <c r="AB448" s="32">
        <v>0</v>
      </c>
    </row>
    <row r="449" spans="1:28" x14ac:dyDescent="0.25">
      <c r="A449" s="35" t="s">
        <v>653</v>
      </c>
      <c r="B449" s="30" t="s">
        <v>615</v>
      </c>
      <c r="C449" s="30" t="s">
        <v>70</v>
      </c>
      <c r="D449" s="30" t="s">
        <v>654</v>
      </c>
      <c r="E449" s="20" t="s">
        <v>72</v>
      </c>
      <c r="F449" s="20">
        <v>3</v>
      </c>
      <c r="G449" s="20">
        <v>5</v>
      </c>
      <c r="H449" s="20">
        <v>6</v>
      </c>
      <c r="I449" s="20">
        <v>392</v>
      </c>
      <c r="J449" s="20">
        <v>14</v>
      </c>
      <c r="K449" s="20">
        <v>1</v>
      </c>
      <c r="L449" s="20">
        <v>2</v>
      </c>
      <c r="M449" s="20">
        <v>9</v>
      </c>
      <c r="N449" s="20">
        <v>0</v>
      </c>
      <c r="O449" s="20">
        <v>3252</v>
      </c>
      <c r="P449" s="20">
        <v>1</v>
      </c>
      <c r="Q449" s="20">
        <v>1</v>
      </c>
      <c r="R449" s="20">
        <v>0</v>
      </c>
      <c r="S449" s="20"/>
      <c r="T449" s="30" t="s">
        <v>32</v>
      </c>
      <c r="U449" s="22">
        <v>2256470</v>
      </c>
      <c r="V449" s="22">
        <v>2256470</v>
      </c>
      <c r="W449" s="22">
        <v>0</v>
      </c>
      <c r="X449" s="31">
        <v>0</v>
      </c>
      <c r="Y449" s="31">
        <v>0</v>
      </c>
      <c r="Z449" s="22">
        <v>0</v>
      </c>
      <c r="AA449" s="31">
        <v>0</v>
      </c>
      <c r="AB449" s="32">
        <v>0</v>
      </c>
    </row>
    <row r="450" spans="1:28" x14ac:dyDescent="0.25">
      <c r="A450" s="35" t="s">
        <v>655</v>
      </c>
      <c r="B450" s="30" t="s">
        <v>615</v>
      </c>
      <c r="C450" s="30" t="s">
        <v>70</v>
      </c>
      <c r="D450" s="30" t="s">
        <v>190</v>
      </c>
      <c r="E450" s="20" t="s">
        <v>72</v>
      </c>
      <c r="F450" s="20">
        <v>3</v>
      </c>
      <c r="G450" s="20">
        <v>5</v>
      </c>
      <c r="H450" s="20">
        <v>6</v>
      </c>
      <c r="I450" s="20">
        <v>392</v>
      </c>
      <c r="J450" s="20">
        <v>14</v>
      </c>
      <c r="K450" s="20">
        <v>1</v>
      </c>
      <c r="L450" s="20">
        <v>2</v>
      </c>
      <c r="M450" s="20">
        <v>9</v>
      </c>
      <c r="N450" s="20">
        <v>0</v>
      </c>
      <c r="O450" s="20">
        <v>3391</v>
      </c>
      <c r="P450" s="20">
        <v>1</v>
      </c>
      <c r="Q450" s="20">
        <v>1</v>
      </c>
      <c r="R450" s="20">
        <v>0</v>
      </c>
      <c r="S450" s="20"/>
      <c r="T450" s="30" t="s">
        <v>32</v>
      </c>
      <c r="U450" s="22">
        <v>54558173</v>
      </c>
      <c r="V450" s="22">
        <v>46165263</v>
      </c>
      <c r="W450" s="22">
        <v>0</v>
      </c>
      <c r="X450" s="31">
        <v>0</v>
      </c>
      <c r="Y450" s="31">
        <v>0</v>
      </c>
      <c r="Z450" s="22">
        <v>0</v>
      </c>
      <c r="AA450" s="31">
        <v>0</v>
      </c>
      <c r="AB450" s="32">
        <v>0</v>
      </c>
    </row>
    <row r="451" spans="1:28" x14ac:dyDescent="0.25">
      <c r="A451" s="35" t="s">
        <v>656</v>
      </c>
      <c r="B451" s="30" t="s">
        <v>615</v>
      </c>
      <c r="C451" s="30" t="s">
        <v>70</v>
      </c>
      <c r="D451" s="30" t="s">
        <v>616</v>
      </c>
      <c r="E451" s="20" t="s">
        <v>72</v>
      </c>
      <c r="F451" s="20">
        <v>3</v>
      </c>
      <c r="G451" s="20">
        <v>5</v>
      </c>
      <c r="H451" s="20">
        <v>6</v>
      </c>
      <c r="I451" s="20">
        <v>392</v>
      </c>
      <c r="J451" s="20">
        <v>14</v>
      </c>
      <c r="K451" s="20">
        <v>1</v>
      </c>
      <c r="L451" s="20">
        <v>2</v>
      </c>
      <c r="M451" s="20">
        <v>9</v>
      </c>
      <c r="N451" s="20">
        <v>0</v>
      </c>
      <c r="O451" s="20">
        <v>3451</v>
      </c>
      <c r="P451" s="20">
        <v>1</v>
      </c>
      <c r="Q451" s="20">
        <v>1</v>
      </c>
      <c r="R451" s="20">
        <v>0</v>
      </c>
      <c r="S451" s="20"/>
      <c r="T451" s="30" t="s">
        <v>32</v>
      </c>
      <c r="U451" s="22">
        <v>211071830</v>
      </c>
      <c r="V451" s="22">
        <v>211071830</v>
      </c>
      <c r="W451" s="22">
        <v>0</v>
      </c>
      <c r="X451" s="31">
        <v>0</v>
      </c>
      <c r="Y451" s="31">
        <v>82948953.290000007</v>
      </c>
      <c r="Z451" s="22">
        <v>0</v>
      </c>
      <c r="AA451" s="31">
        <v>0</v>
      </c>
      <c r="AB451" s="32">
        <v>0</v>
      </c>
    </row>
    <row r="452" spans="1:28" x14ac:dyDescent="0.25">
      <c r="A452" s="35" t="s">
        <v>657</v>
      </c>
      <c r="B452" s="30" t="s">
        <v>615</v>
      </c>
      <c r="C452" s="30" t="s">
        <v>70</v>
      </c>
      <c r="D452" s="30" t="s">
        <v>200</v>
      </c>
      <c r="E452" s="20" t="s">
        <v>72</v>
      </c>
      <c r="F452" s="20">
        <v>3</v>
      </c>
      <c r="G452" s="20">
        <v>5</v>
      </c>
      <c r="H452" s="20">
        <v>6</v>
      </c>
      <c r="I452" s="20">
        <v>392</v>
      </c>
      <c r="J452" s="20">
        <v>14</v>
      </c>
      <c r="K452" s="20">
        <v>1</v>
      </c>
      <c r="L452" s="20">
        <v>2</v>
      </c>
      <c r="M452" s="20">
        <v>9</v>
      </c>
      <c r="N452" s="20">
        <v>0</v>
      </c>
      <c r="O452" s="20">
        <v>3511</v>
      </c>
      <c r="P452" s="20">
        <v>1</v>
      </c>
      <c r="Q452" s="20">
        <v>1</v>
      </c>
      <c r="R452" s="20">
        <v>0</v>
      </c>
      <c r="S452" s="20"/>
      <c r="T452" s="30" t="s">
        <v>32</v>
      </c>
      <c r="U452" s="22">
        <v>26034572</v>
      </c>
      <c r="V452" s="22">
        <v>10600000</v>
      </c>
      <c r="W452" s="22">
        <v>0</v>
      </c>
      <c r="X452" s="31">
        <v>0</v>
      </c>
      <c r="Y452" s="31">
        <v>0</v>
      </c>
      <c r="Z452" s="22">
        <v>0</v>
      </c>
      <c r="AA452" s="31">
        <v>0</v>
      </c>
      <c r="AB452" s="32">
        <v>0</v>
      </c>
    </row>
    <row r="453" spans="1:28" x14ac:dyDescent="0.25">
      <c r="A453" s="30" t="s">
        <v>658</v>
      </c>
      <c r="B453" s="30" t="s">
        <v>615</v>
      </c>
      <c r="C453" s="30" t="s">
        <v>70</v>
      </c>
      <c r="D453" s="30" t="s">
        <v>284</v>
      </c>
      <c r="E453" s="20" t="s">
        <v>72</v>
      </c>
      <c r="F453" s="20">
        <v>3</v>
      </c>
      <c r="G453" s="20">
        <v>5</v>
      </c>
      <c r="H453" s="20">
        <v>6</v>
      </c>
      <c r="I453" s="20">
        <v>392</v>
      </c>
      <c r="J453" s="20">
        <v>14</v>
      </c>
      <c r="K453" s="20">
        <v>1</v>
      </c>
      <c r="L453" s="20">
        <v>2</v>
      </c>
      <c r="M453" s="20">
        <v>9</v>
      </c>
      <c r="N453" s="20">
        <v>0</v>
      </c>
      <c r="O453" s="20">
        <v>3581</v>
      </c>
      <c r="P453" s="20">
        <v>1</v>
      </c>
      <c r="Q453" s="20">
        <v>1</v>
      </c>
      <c r="R453" s="20">
        <v>0</v>
      </c>
      <c r="S453" s="20"/>
      <c r="T453" s="30" t="s">
        <v>32</v>
      </c>
      <c r="U453" s="22">
        <v>50612528</v>
      </c>
      <c r="V453" s="22">
        <v>50612528</v>
      </c>
      <c r="W453" s="22">
        <v>0</v>
      </c>
      <c r="X453" s="31">
        <v>0</v>
      </c>
      <c r="Y453" s="31">
        <v>48458942</v>
      </c>
      <c r="Z453" s="22">
        <v>0</v>
      </c>
      <c r="AA453" s="31">
        <v>0</v>
      </c>
      <c r="AB453" s="32">
        <v>0</v>
      </c>
    </row>
    <row r="454" spans="1:28" x14ac:dyDescent="0.25">
      <c r="A454" s="30" t="s">
        <v>659</v>
      </c>
      <c r="B454" s="30" t="s">
        <v>615</v>
      </c>
      <c r="C454" s="30" t="s">
        <v>70</v>
      </c>
      <c r="D454" s="30" t="s">
        <v>660</v>
      </c>
      <c r="E454" s="20" t="s">
        <v>72</v>
      </c>
      <c r="F454" s="20">
        <v>3</v>
      </c>
      <c r="G454" s="20">
        <v>5</v>
      </c>
      <c r="H454" s="20">
        <v>6</v>
      </c>
      <c r="I454" s="20">
        <v>392</v>
      </c>
      <c r="J454" s="20">
        <v>14</v>
      </c>
      <c r="K454" s="20">
        <v>1</v>
      </c>
      <c r="L454" s="20">
        <v>2</v>
      </c>
      <c r="M454" s="20">
        <v>9</v>
      </c>
      <c r="N454" s="20">
        <v>0</v>
      </c>
      <c r="O454" s="20">
        <v>3661</v>
      </c>
      <c r="P454" s="20">
        <v>1</v>
      </c>
      <c r="Q454" s="20">
        <v>1</v>
      </c>
      <c r="R454" s="20">
        <v>0</v>
      </c>
      <c r="S454" s="20"/>
      <c r="T454" s="30" t="s">
        <v>32</v>
      </c>
      <c r="U454" s="22">
        <v>0</v>
      </c>
      <c r="V454" s="22">
        <v>10000000</v>
      </c>
      <c r="W454" s="22">
        <v>0</v>
      </c>
      <c r="X454" s="31">
        <v>0</v>
      </c>
      <c r="Y454" s="31">
        <v>0</v>
      </c>
      <c r="Z454" s="22">
        <v>0</v>
      </c>
      <c r="AA454" s="31">
        <v>0</v>
      </c>
      <c r="AB454" s="32">
        <v>0</v>
      </c>
    </row>
    <row r="455" spans="1:28" x14ac:dyDescent="0.25">
      <c r="A455" s="30" t="s">
        <v>661</v>
      </c>
      <c r="B455" s="30" t="s">
        <v>615</v>
      </c>
      <c r="C455" s="30" t="s">
        <v>70</v>
      </c>
      <c r="D455" s="30" t="s">
        <v>225</v>
      </c>
      <c r="E455" s="20" t="s">
        <v>72</v>
      </c>
      <c r="F455" s="20">
        <v>3</v>
      </c>
      <c r="G455" s="20">
        <v>5</v>
      </c>
      <c r="H455" s="20">
        <v>6</v>
      </c>
      <c r="I455" s="20">
        <v>392</v>
      </c>
      <c r="J455" s="20">
        <v>14</v>
      </c>
      <c r="K455" s="20">
        <v>1</v>
      </c>
      <c r="L455" s="20">
        <v>2</v>
      </c>
      <c r="M455" s="20">
        <v>9</v>
      </c>
      <c r="N455" s="20">
        <v>0</v>
      </c>
      <c r="O455" s="20">
        <v>3981</v>
      </c>
      <c r="P455" s="20">
        <v>1</v>
      </c>
      <c r="Q455" s="20">
        <v>1</v>
      </c>
      <c r="R455" s="20">
        <v>0</v>
      </c>
      <c r="S455" s="20"/>
      <c r="T455" s="30" t="s">
        <v>32</v>
      </c>
      <c r="U455" s="22">
        <v>62569144</v>
      </c>
      <c r="V455" s="22">
        <v>62569144</v>
      </c>
      <c r="W455" s="22">
        <v>5146938.26</v>
      </c>
      <c r="X455" s="31">
        <v>5146938.26</v>
      </c>
      <c r="Y455" s="31">
        <v>62569144</v>
      </c>
      <c r="Z455" s="22">
        <v>1398990.63</v>
      </c>
      <c r="AA455" s="31">
        <v>1398990.63</v>
      </c>
      <c r="AB455" s="32">
        <v>0</v>
      </c>
    </row>
    <row r="456" spans="1:28" x14ac:dyDescent="0.25">
      <c r="A456" s="30" t="s">
        <v>662</v>
      </c>
      <c r="B456" s="30" t="s">
        <v>615</v>
      </c>
      <c r="C456" s="30" t="s">
        <v>70</v>
      </c>
      <c r="D456" s="30" t="s">
        <v>227</v>
      </c>
      <c r="E456" s="20" t="s">
        <v>72</v>
      </c>
      <c r="F456" s="20">
        <v>3</v>
      </c>
      <c r="G456" s="20">
        <v>5</v>
      </c>
      <c r="H456" s="20">
        <v>6</v>
      </c>
      <c r="I456" s="20">
        <v>392</v>
      </c>
      <c r="J456" s="20">
        <v>14</v>
      </c>
      <c r="K456" s="20">
        <v>1</v>
      </c>
      <c r="L456" s="20">
        <v>2</v>
      </c>
      <c r="M456" s="20">
        <v>9</v>
      </c>
      <c r="N456" s="20">
        <v>0</v>
      </c>
      <c r="O456" s="20">
        <v>3982</v>
      </c>
      <c r="P456" s="20">
        <v>1</v>
      </c>
      <c r="Q456" s="20">
        <v>1</v>
      </c>
      <c r="R456" s="20">
        <v>0</v>
      </c>
      <c r="S456" s="20"/>
      <c r="T456" s="30" t="s">
        <v>32</v>
      </c>
      <c r="U456" s="22">
        <v>39024737</v>
      </c>
      <c r="V456" s="22">
        <v>39024737</v>
      </c>
      <c r="W456" s="22">
        <v>4701175.1500000004</v>
      </c>
      <c r="X456" s="31">
        <v>4701175.1500000004</v>
      </c>
      <c r="Y456" s="31">
        <v>39024737</v>
      </c>
      <c r="Z456" s="22">
        <v>1360258.99</v>
      </c>
      <c r="AA456" s="31">
        <v>1360258.99</v>
      </c>
      <c r="AB456" s="32">
        <v>0</v>
      </c>
    </row>
    <row r="457" spans="1:28" x14ac:dyDescent="0.25">
      <c r="A457" s="30" t="s">
        <v>663</v>
      </c>
      <c r="B457" s="30" t="s">
        <v>615</v>
      </c>
      <c r="C457" s="30" t="s">
        <v>70</v>
      </c>
      <c r="D457" s="30" t="s">
        <v>444</v>
      </c>
      <c r="E457" s="20" t="s">
        <v>72</v>
      </c>
      <c r="F457" s="20">
        <v>3</v>
      </c>
      <c r="G457" s="20">
        <v>5</v>
      </c>
      <c r="H457" s="20">
        <v>6</v>
      </c>
      <c r="I457" s="20">
        <v>392</v>
      </c>
      <c r="J457" s="20">
        <v>14</v>
      </c>
      <c r="K457" s="20">
        <v>1</v>
      </c>
      <c r="L457" s="20">
        <v>2</v>
      </c>
      <c r="M457" s="20">
        <v>9</v>
      </c>
      <c r="N457" s="20">
        <v>0</v>
      </c>
      <c r="O457" s="20">
        <v>3993</v>
      </c>
      <c r="P457" s="20">
        <v>1</v>
      </c>
      <c r="Q457" s="20">
        <v>1</v>
      </c>
      <c r="R457" s="20">
        <v>0</v>
      </c>
      <c r="S457" s="20"/>
      <c r="T457" s="30" t="s">
        <v>32</v>
      </c>
      <c r="U457" s="22">
        <v>79356003</v>
      </c>
      <c r="V457" s="22">
        <v>138190492</v>
      </c>
      <c r="W457" s="22">
        <v>0</v>
      </c>
      <c r="X457" s="31">
        <v>0</v>
      </c>
      <c r="Y457" s="31">
        <v>79356003</v>
      </c>
      <c r="Z457" s="22">
        <v>0</v>
      </c>
      <c r="AA457" s="31">
        <v>0</v>
      </c>
      <c r="AB457" s="32">
        <v>0</v>
      </c>
    </row>
    <row r="458" spans="1:28" x14ac:dyDescent="0.25">
      <c r="A458" s="30" t="s">
        <v>664</v>
      </c>
      <c r="B458" s="30" t="s">
        <v>615</v>
      </c>
      <c r="C458" s="30" t="s">
        <v>229</v>
      </c>
      <c r="D458" s="30" t="s">
        <v>88</v>
      </c>
      <c r="E458" s="20" t="s">
        <v>79</v>
      </c>
      <c r="F458" s="20">
        <v>3</v>
      </c>
      <c r="G458" s="20">
        <v>5</v>
      </c>
      <c r="H458" s="20">
        <v>6</v>
      </c>
      <c r="I458" s="20">
        <v>392</v>
      </c>
      <c r="J458" s="20">
        <v>15</v>
      </c>
      <c r="K458" s="20" t="s">
        <v>230</v>
      </c>
      <c r="L458" s="20">
        <v>1</v>
      </c>
      <c r="M458" s="20">
        <v>9</v>
      </c>
      <c r="N458" s="20">
        <v>0</v>
      </c>
      <c r="O458" s="20">
        <v>1131</v>
      </c>
      <c r="P458" s="20">
        <v>1</v>
      </c>
      <c r="Q458" s="20">
        <v>1</v>
      </c>
      <c r="R458" s="20">
        <v>0</v>
      </c>
      <c r="S458" s="20"/>
      <c r="T458" s="30" t="s">
        <v>27</v>
      </c>
      <c r="U458" s="22">
        <v>177013911</v>
      </c>
      <c r="V458" s="22">
        <v>177013911</v>
      </c>
      <c r="W458" s="22">
        <v>55343768</v>
      </c>
      <c r="X458" s="31">
        <v>55343768</v>
      </c>
      <c r="Y458" s="31">
        <v>55343768</v>
      </c>
      <c r="Z458" s="22">
        <v>19801542</v>
      </c>
      <c r="AA458" s="31">
        <v>19801542</v>
      </c>
      <c r="AB458" s="32">
        <v>0</v>
      </c>
    </row>
    <row r="459" spans="1:28" x14ac:dyDescent="0.25">
      <c r="A459" s="30" t="s">
        <v>665</v>
      </c>
      <c r="B459" s="30" t="s">
        <v>615</v>
      </c>
      <c r="C459" s="30" t="s">
        <v>229</v>
      </c>
      <c r="D459" s="30" t="s">
        <v>232</v>
      </c>
      <c r="E459" s="20" t="s">
        <v>79</v>
      </c>
      <c r="F459" s="20">
        <v>3</v>
      </c>
      <c r="G459" s="20">
        <v>5</v>
      </c>
      <c r="H459" s="20">
        <v>6</v>
      </c>
      <c r="I459" s="20">
        <v>392</v>
      </c>
      <c r="J459" s="20">
        <v>15</v>
      </c>
      <c r="K459" s="20" t="s">
        <v>230</v>
      </c>
      <c r="L459" s="20">
        <v>1</v>
      </c>
      <c r="M459" s="20">
        <v>9</v>
      </c>
      <c r="N459" s="20">
        <v>0</v>
      </c>
      <c r="O459" s="20">
        <v>1311</v>
      </c>
      <c r="P459" s="20">
        <v>1</v>
      </c>
      <c r="Q459" s="20">
        <v>1</v>
      </c>
      <c r="R459" s="20">
        <v>0</v>
      </c>
      <c r="S459" s="20"/>
      <c r="T459" s="30" t="s">
        <v>27</v>
      </c>
      <c r="U459" s="22">
        <v>5842979</v>
      </c>
      <c r="V459" s="22">
        <v>5842979</v>
      </c>
      <c r="W459" s="22">
        <v>1335197.96</v>
      </c>
      <c r="X459" s="31">
        <v>1335197.96</v>
      </c>
      <c r="Y459" s="31">
        <v>1335197.96</v>
      </c>
      <c r="Z459" s="22">
        <v>400321.96</v>
      </c>
      <c r="AA459" s="31">
        <v>400321.96</v>
      </c>
      <c r="AB459" s="32">
        <v>0</v>
      </c>
    </row>
    <row r="460" spans="1:28" x14ac:dyDescent="0.25">
      <c r="A460" s="30" t="s">
        <v>666</v>
      </c>
      <c r="B460" s="30" t="s">
        <v>615</v>
      </c>
      <c r="C460" s="30" t="s">
        <v>229</v>
      </c>
      <c r="D460" s="30" t="s">
        <v>234</v>
      </c>
      <c r="E460" s="20" t="s">
        <v>79</v>
      </c>
      <c r="F460" s="20">
        <v>3</v>
      </c>
      <c r="G460" s="20">
        <v>5</v>
      </c>
      <c r="H460" s="20">
        <v>6</v>
      </c>
      <c r="I460" s="20">
        <v>392</v>
      </c>
      <c r="J460" s="20">
        <v>15</v>
      </c>
      <c r="K460" s="20" t="s">
        <v>230</v>
      </c>
      <c r="L460" s="20">
        <v>1</v>
      </c>
      <c r="M460" s="20">
        <v>9</v>
      </c>
      <c r="N460" s="20">
        <v>0</v>
      </c>
      <c r="O460" s="20">
        <v>1321</v>
      </c>
      <c r="P460" s="20">
        <v>1</v>
      </c>
      <c r="Q460" s="20">
        <v>1</v>
      </c>
      <c r="R460" s="20">
        <v>0</v>
      </c>
      <c r="S460" s="20"/>
      <c r="T460" s="30" t="s">
        <v>27</v>
      </c>
      <c r="U460" s="22">
        <v>63809404</v>
      </c>
      <c r="V460" s="22">
        <v>63809404</v>
      </c>
      <c r="W460" s="22">
        <v>14384524.940000001</v>
      </c>
      <c r="X460" s="31">
        <v>14384524.939999999</v>
      </c>
      <c r="Y460" s="31">
        <v>14384524.939999999</v>
      </c>
      <c r="Z460" s="22">
        <v>3921243.57</v>
      </c>
      <c r="AA460" s="31">
        <v>3921243.57</v>
      </c>
      <c r="AB460" s="32">
        <v>0</v>
      </c>
    </row>
    <row r="461" spans="1:28" x14ac:dyDescent="0.25">
      <c r="A461" s="30" t="s">
        <v>667</v>
      </c>
      <c r="B461" s="30" t="s">
        <v>615</v>
      </c>
      <c r="C461" s="30" t="s">
        <v>229</v>
      </c>
      <c r="D461" s="30" t="s">
        <v>236</v>
      </c>
      <c r="E461" s="20" t="s">
        <v>79</v>
      </c>
      <c r="F461" s="20">
        <v>3</v>
      </c>
      <c r="G461" s="20">
        <v>5</v>
      </c>
      <c r="H461" s="20">
        <v>6</v>
      </c>
      <c r="I461" s="20">
        <v>392</v>
      </c>
      <c r="J461" s="20">
        <v>15</v>
      </c>
      <c r="K461" s="20" t="s">
        <v>230</v>
      </c>
      <c r="L461" s="20">
        <v>1</v>
      </c>
      <c r="M461" s="20">
        <v>9</v>
      </c>
      <c r="N461" s="20">
        <v>0</v>
      </c>
      <c r="O461" s="20">
        <v>1411</v>
      </c>
      <c r="P461" s="20">
        <v>1</v>
      </c>
      <c r="Q461" s="20">
        <v>1</v>
      </c>
      <c r="R461" s="20">
        <v>1</v>
      </c>
      <c r="S461" s="20"/>
      <c r="T461" s="30" t="s">
        <v>27</v>
      </c>
      <c r="U461" s="22">
        <v>45717281</v>
      </c>
      <c r="V461" s="22">
        <v>45717281</v>
      </c>
      <c r="W461" s="22">
        <v>7448755.6099999994</v>
      </c>
      <c r="X461" s="31">
        <v>7448755.6100000003</v>
      </c>
      <c r="Y461" s="31">
        <v>7448755.6100000003</v>
      </c>
      <c r="Z461" s="22">
        <v>3721310.26</v>
      </c>
      <c r="AA461" s="31">
        <v>3721310.26</v>
      </c>
      <c r="AB461" s="32">
        <v>0</v>
      </c>
    </row>
    <row r="462" spans="1:28" x14ac:dyDescent="0.25">
      <c r="A462" s="30" t="s">
        <v>668</v>
      </c>
      <c r="B462" s="30" t="s">
        <v>615</v>
      </c>
      <c r="C462" s="30" t="s">
        <v>229</v>
      </c>
      <c r="D462" s="30" t="s">
        <v>291</v>
      </c>
      <c r="E462" s="20" t="s">
        <v>79</v>
      </c>
      <c r="F462" s="20">
        <v>3</v>
      </c>
      <c r="G462" s="20">
        <v>5</v>
      </c>
      <c r="H462" s="20">
        <v>6</v>
      </c>
      <c r="I462" s="20">
        <v>392</v>
      </c>
      <c r="J462" s="20">
        <v>15</v>
      </c>
      <c r="K462" s="20" t="s">
        <v>230</v>
      </c>
      <c r="L462" s="20">
        <v>1</v>
      </c>
      <c r="M462" s="20">
        <v>9</v>
      </c>
      <c r="N462" s="20">
        <v>0</v>
      </c>
      <c r="O462" s="20">
        <v>1421</v>
      </c>
      <c r="P462" s="20">
        <v>1</v>
      </c>
      <c r="Q462" s="20">
        <v>1</v>
      </c>
      <c r="R462" s="20">
        <v>1</v>
      </c>
      <c r="S462" s="20"/>
      <c r="T462" s="30" t="s">
        <v>27</v>
      </c>
      <c r="U462" s="22">
        <v>42108878</v>
      </c>
      <c r="V462" s="22">
        <v>42108878</v>
      </c>
      <c r="W462" s="22">
        <v>9263954</v>
      </c>
      <c r="X462" s="31">
        <v>9263954</v>
      </c>
      <c r="Y462" s="31">
        <v>9263954</v>
      </c>
      <c r="Z462" s="22">
        <v>4210888</v>
      </c>
      <c r="AA462" s="31">
        <v>4210888</v>
      </c>
      <c r="AB462" s="32">
        <v>0</v>
      </c>
    </row>
    <row r="463" spans="1:28" x14ac:dyDescent="0.25">
      <c r="A463" s="30" t="s">
        <v>669</v>
      </c>
      <c r="B463" s="30" t="s">
        <v>615</v>
      </c>
      <c r="C463" s="30" t="s">
        <v>229</v>
      </c>
      <c r="D463" s="30" t="s">
        <v>238</v>
      </c>
      <c r="E463" s="20" t="s">
        <v>79</v>
      </c>
      <c r="F463" s="20">
        <v>3</v>
      </c>
      <c r="G463" s="20">
        <v>5</v>
      </c>
      <c r="H463" s="20">
        <v>6</v>
      </c>
      <c r="I463" s="20">
        <v>392</v>
      </c>
      <c r="J463" s="20">
        <v>15</v>
      </c>
      <c r="K463" s="20" t="s">
        <v>230</v>
      </c>
      <c r="L463" s="20">
        <v>1</v>
      </c>
      <c r="M463" s="20">
        <v>9</v>
      </c>
      <c r="N463" s="20">
        <v>0</v>
      </c>
      <c r="O463" s="20">
        <v>1431</v>
      </c>
      <c r="P463" s="20">
        <v>1</v>
      </c>
      <c r="Q463" s="20">
        <v>1</v>
      </c>
      <c r="R463" s="20">
        <v>0</v>
      </c>
      <c r="S463" s="20"/>
      <c r="T463" s="30" t="s">
        <v>27</v>
      </c>
      <c r="U463" s="22">
        <v>28126612</v>
      </c>
      <c r="V463" s="22">
        <v>28126612</v>
      </c>
      <c r="W463" s="22">
        <v>6187855</v>
      </c>
      <c r="X463" s="31">
        <v>6187855</v>
      </c>
      <c r="Y463" s="31">
        <v>6187855</v>
      </c>
      <c r="Z463" s="22">
        <v>2812661</v>
      </c>
      <c r="AA463" s="31">
        <v>2812661</v>
      </c>
      <c r="AB463" s="32">
        <v>0</v>
      </c>
    </row>
    <row r="464" spans="1:28" x14ac:dyDescent="0.25">
      <c r="A464" s="30" t="s">
        <v>670</v>
      </c>
      <c r="B464" s="30" t="s">
        <v>615</v>
      </c>
      <c r="C464" s="30" t="s">
        <v>229</v>
      </c>
      <c r="D464" s="30" t="s">
        <v>240</v>
      </c>
      <c r="E464" s="20" t="s">
        <v>79</v>
      </c>
      <c r="F464" s="20">
        <v>3</v>
      </c>
      <c r="G464" s="20">
        <v>5</v>
      </c>
      <c r="H464" s="20">
        <v>6</v>
      </c>
      <c r="I464" s="20">
        <v>392</v>
      </c>
      <c r="J464" s="20">
        <v>15</v>
      </c>
      <c r="K464" s="20" t="s">
        <v>230</v>
      </c>
      <c r="L464" s="20">
        <v>1</v>
      </c>
      <c r="M464" s="20">
        <v>9</v>
      </c>
      <c r="N464" s="20">
        <v>0</v>
      </c>
      <c r="O464" s="20">
        <v>1441</v>
      </c>
      <c r="P464" s="20">
        <v>1</v>
      </c>
      <c r="Q464" s="20">
        <v>1</v>
      </c>
      <c r="R464" s="20">
        <v>0</v>
      </c>
      <c r="S464" s="20"/>
      <c r="T464" s="30" t="s">
        <v>27</v>
      </c>
      <c r="U464" s="22">
        <v>25896897</v>
      </c>
      <c r="V464" s="22">
        <v>25896897</v>
      </c>
      <c r="W464" s="22">
        <v>0</v>
      </c>
      <c r="X464" s="31">
        <v>0</v>
      </c>
      <c r="Y464" s="31">
        <v>0</v>
      </c>
      <c r="Z464" s="22">
        <v>0</v>
      </c>
      <c r="AA464" s="31">
        <v>0</v>
      </c>
      <c r="AB464" s="32">
        <v>0</v>
      </c>
    </row>
    <row r="465" spans="1:28" x14ac:dyDescent="0.25">
      <c r="A465" s="30" t="s">
        <v>671</v>
      </c>
      <c r="B465" s="30" t="s">
        <v>615</v>
      </c>
      <c r="C465" s="30" t="s">
        <v>229</v>
      </c>
      <c r="D465" s="30" t="s">
        <v>242</v>
      </c>
      <c r="E465" s="20" t="s">
        <v>79</v>
      </c>
      <c r="F465" s="20">
        <v>3</v>
      </c>
      <c r="G465" s="20">
        <v>5</v>
      </c>
      <c r="H465" s="20">
        <v>6</v>
      </c>
      <c r="I465" s="20">
        <v>392</v>
      </c>
      <c r="J465" s="20">
        <v>15</v>
      </c>
      <c r="K465" s="20" t="s">
        <v>230</v>
      </c>
      <c r="L465" s="20">
        <v>1</v>
      </c>
      <c r="M465" s="20">
        <v>9</v>
      </c>
      <c r="N465" s="20">
        <v>0</v>
      </c>
      <c r="O465" s="20">
        <v>1511</v>
      </c>
      <c r="P465" s="20">
        <v>1</v>
      </c>
      <c r="Q465" s="20">
        <v>1</v>
      </c>
      <c r="R465" s="20">
        <v>0</v>
      </c>
      <c r="S465" s="20"/>
      <c r="T465" s="30" t="s">
        <v>27</v>
      </c>
      <c r="U465" s="22">
        <v>295246240</v>
      </c>
      <c r="V465" s="22">
        <v>295246240</v>
      </c>
      <c r="W465" s="22">
        <v>69070108.549999997</v>
      </c>
      <c r="X465" s="31">
        <v>69070108.549999997</v>
      </c>
      <c r="Y465" s="31">
        <v>69070108.549999997</v>
      </c>
      <c r="Z465" s="22">
        <v>25642482.68</v>
      </c>
      <c r="AA465" s="31">
        <v>25642482.68</v>
      </c>
      <c r="AB465" s="32">
        <v>0</v>
      </c>
    </row>
    <row r="466" spans="1:28" x14ac:dyDescent="0.25">
      <c r="A466" s="30" t="s">
        <v>672</v>
      </c>
      <c r="B466" s="30" t="s">
        <v>615</v>
      </c>
      <c r="C466" s="30" t="s">
        <v>229</v>
      </c>
      <c r="D466" s="30" t="s">
        <v>244</v>
      </c>
      <c r="E466" s="20" t="s">
        <v>79</v>
      </c>
      <c r="F466" s="20">
        <v>3</v>
      </c>
      <c r="G466" s="20">
        <v>5</v>
      </c>
      <c r="H466" s="20">
        <v>6</v>
      </c>
      <c r="I466" s="20">
        <v>392</v>
      </c>
      <c r="J466" s="20">
        <v>15</v>
      </c>
      <c r="K466" s="20" t="s">
        <v>230</v>
      </c>
      <c r="L466" s="20">
        <v>1</v>
      </c>
      <c r="M466" s="20">
        <v>9</v>
      </c>
      <c r="N466" s="20">
        <v>0</v>
      </c>
      <c r="O466" s="20">
        <v>1531</v>
      </c>
      <c r="P466" s="20">
        <v>1</v>
      </c>
      <c r="Q466" s="20">
        <v>1</v>
      </c>
      <c r="R466" s="20">
        <v>0</v>
      </c>
      <c r="S466" s="20"/>
      <c r="T466" s="30" t="s">
        <v>27</v>
      </c>
      <c r="U466" s="22">
        <v>17067886</v>
      </c>
      <c r="V466" s="22">
        <v>17067886</v>
      </c>
      <c r="W466" s="22">
        <v>1356163.38</v>
      </c>
      <c r="X466" s="31">
        <v>1356163.38</v>
      </c>
      <c r="Y466" s="31">
        <v>1356163.38</v>
      </c>
      <c r="Z466" s="22">
        <v>337713.4</v>
      </c>
      <c r="AA466" s="31">
        <v>337713.4</v>
      </c>
      <c r="AB466" s="32">
        <v>0</v>
      </c>
    </row>
    <row r="467" spans="1:28" x14ac:dyDescent="0.25">
      <c r="A467" s="30" t="s">
        <v>673</v>
      </c>
      <c r="B467" s="30" t="s">
        <v>615</v>
      </c>
      <c r="C467" s="30" t="s">
        <v>229</v>
      </c>
      <c r="D467" s="30" t="s">
        <v>246</v>
      </c>
      <c r="E467" s="20" t="s">
        <v>79</v>
      </c>
      <c r="F467" s="20">
        <v>3</v>
      </c>
      <c r="G467" s="20">
        <v>5</v>
      </c>
      <c r="H467" s="20">
        <v>6</v>
      </c>
      <c r="I467" s="20">
        <v>392</v>
      </c>
      <c r="J467" s="20">
        <v>15</v>
      </c>
      <c r="K467" s="20" t="s">
        <v>230</v>
      </c>
      <c r="L467" s="20">
        <v>1</v>
      </c>
      <c r="M467" s="20">
        <v>9</v>
      </c>
      <c r="N467" s="20">
        <v>0</v>
      </c>
      <c r="O467" s="20">
        <v>1541</v>
      </c>
      <c r="P467" s="20">
        <v>1</v>
      </c>
      <c r="Q467" s="20">
        <v>1</v>
      </c>
      <c r="R467" s="20">
        <v>18</v>
      </c>
      <c r="S467" s="20"/>
      <c r="T467" s="30" t="s">
        <v>27</v>
      </c>
      <c r="U467" s="22">
        <v>74149807</v>
      </c>
      <c r="V467" s="22">
        <v>74149807</v>
      </c>
      <c r="W467" s="22">
        <v>0</v>
      </c>
      <c r="X467" s="31">
        <v>0</v>
      </c>
      <c r="Y467" s="31">
        <v>0</v>
      </c>
      <c r="Z467" s="22">
        <v>0</v>
      </c>
      <c r="AA467" s="31">
        <v>0</v>
      </c>
      <c r="AB467" s="32">
        <v>0</v>
      </c>
    </row>
    <row r="468" spans="1:28" x14ac:dyDescent="0.25">
      <c r="A468" s="30" t="s">
        <v>674</v>
      </c>
      <c r="B468" s="30" t="s">
        <v>615</v>
      </c>
      <c r="C468" s="30" t="s">
        <v>229</v>
      </c>
      <c r="D468" s="30" t="s">
        <v>248</v>
      </c>
      <c r="E468" s="20" t="s">
        <v>79</v>
      </c>
      <c r="F468" s="20">
        <v>3</v>
      </c>
      <c r="G468" s="20">
        <v>5</v>
      </c>
      <c r="H468" s="20">
        <v>6</v>
      </c>
      <c r="I468" s="20">
        <v>392</v>
      </c>
      <c r="J468" s="20">
        <v>15</v>
      </c>
      <c r="K468" s="20" t="s">
        <v>230</v>
      </c>
      <c r="L468" s="20">
        <v>1</v>
      </c>
      <c r="M468" s="20">
        <v>9</v>
      </c>
      <c r="N468" s="20">
        <v>0</v>
      </c>
      <c r="O468" s="20">
        <v>1546</v>
      </c>
      <c r="P468" s="20">
        <v>1</v>
      </c>
      <c r="Q468" s="20">
        <v>1</v>
      </c>
      <c r="R468" s="20">
        <v>0</v>
      </c>
      <c r="S468" s="20"/>
      <c r="T468" s="30" t="s">
        <v>27</v>
      </c>
      <c r="U468" s="22">
        <v>232609857</v>
      </c>
      <c r="V468" s="22">
        <v>232609857</v>
      </c>
      <c r="W468" s="22">
        <v>45166304.299999997</v>
      </c>
      <c r="X468" s="31">
        <v>45166304.299999997</v>
      </c>
      <c r="Y468" s="31">
        <v>45166304.299999997</v>
      </c>
      <c r="Z468" s="22">
        <v>13499452.75</v>
      </c>
      <c r="AA468" s="31">
        <v>13499452.75</v>
      </c>
      <c r="AB468" s="32">
        <v>0</v>
      </c>
    </row>
    <row r="469" spans="1:28" x14ac:dyDescent="0.25">
      <c r="A469" s="30" t="s">
        <v>675</v>
      </c>
      <c r="B469" s="30" t="s">
        <v>615</v>
      </c>
      <c r="C469" s="30" t="s">
        <v>229</v>
      </c>
      <c r="D469" s="30" t="s">
        <v>250</v>
      </c>
      <c r="E469" s="20" t="s">
        <v>79</v>
      </c>
      <c r="F469" s="20">
        <v>3</v>
      </c>
      <c r="G469" s="20">
        <v>5</v>
      </c>
      <c r="H469" s="20">
        <v>6</v>
      </c>
      <c r="I469" s="20">
        <v>392</v>
      </c>
      <c r="J469" s="20">
        <v>15</v>
      </c>
      <c r="K469" s="20" t="s">
        <v>230</v>
      </c>
      <c r="L469" s="20">
        <v>1</v>
      </c>
      <c r="M469" s="20">
        <v>9</v>
      </c>
      <c r="N469" s="20">
        <v>0</v>
      </c>
      <c r="O469" s="20">
        <v>1547</v>
      </c>
      <c r="P469" s="20">
        <v>1</v>
      </c>
      <c r="Q469" s="20">
        <v>1</v>
      </c>
      <c r="R469" s="20">
        <v>0</v>
      </c>
      <c r="S469" s="20"/>
      <c r="T469" s="30" t="s">
        <v>27</v>
      </c>
      <c r="U469" s="22">
        <v>60494994</v>
      </c>
      <c r="V469" s="22">
        <v>60494994</v>
      </c>
      <c r="W469" s="22">
        <v>0</v>
      </c>
      <c r="X469" s="31">
        <v>0</v>
      </c>
      <c r="Y469" s="31">
        <v>0</v>
      </c>
      <c r="Z469" s="22">
        <v>0</v>
      </c>
      <c r="AA469" s="31">
        <v>0</v>
      </c>
      <c r="AB469" s="32">
        <v>0</v>
      </c>
    </row>
    <row r="470" spans="1:28" x14ac:dyDescent="0.25">
      <c r="A470" s="30" t="s">
        <v>676</v>
      </c>
      <c r="B470" s="30" t="s">
        <v>615</v>
      </c>
      <c r="C470" s="30" t="s">
        <v>229</v>
      </c>
      <c r="D470" s="30" t="s">
        <v>252</v>
      </c>
      <c r="E470" s="20" t="s">
        <v>79</v>
      </c>
      <c r="F470" s="20">
        <v>3</v>
      </c>
      <c r="G470" s="20">
        <v>5</v>
      </c>
      <c r="H470" s="20">
        <v>6</v>
      </c>
      <c r="I470" s="20">
        <v>392</v>
      </c>
      <c r="J470" s="20">
        <v>15</v>
      </c>
      <c r="K470" s="20" t="s">
        <v>230</v>
      </c>
      <c r="L470" s="20">
        <v>1</v>
      </c>
      <c r="M470" s="20">
        <v>9</v>
      </c>
      <c r="N470" s="20">
        <v>0</v>
      </c>
      <c r="O470" s="20">
        <v>1591</v>
      </c>
      <c r="P470" s="20">
        <v>1</v>
      </c>
      <c r="Q470" s="20">
        <v>1</v>
      </c>
      <c r="R470" s="20">
        <v>0</v>
      </c>
      <c r="S470" s="20"/>
      <c r="T470" s="30" t="s">
        <v>27</v>
      </c>
      <c r="U470" s="22">
        <v>9154794</v>
      </c>
      <c r="V470" s="22">
        <v>9154794</v>
      </c>
      <c r="W470" s="22">
        <v>2244319.1100000003</v>
      </c>
      <c r="X470" s="31">
        <v>2244319.11</v>
      </c>
      <c r="Y470" s="31">
        <v>2244319.11</v>
      </c>
      <c r="Z470" s="22">
        <v>653537.56000000006</v>
      </c>
      <c r="AA470" s="31">
        <v>653537.56000000006</v>
      </c>
      <c r="AB470" s="32">
        <v>0</v>
      </c>
    </row>
    <row r="471" spans="1:28" x14ac:dyDescent="0.25">
      <c r="A471" s="30" t="s">
        <v>677</v>
      </c>
      <c r="B471" s="30" t="s">
        <v>615</v>
      </c>
      <c r="C471" s="30" t="s">
        <v>229</v>
      </c>
      <c r="D471" s="30" t="s">
        <v>254</v>
      </c>
      <c r="E471" s="20" t="s">
        <v>79</v>
      </c>
      <c r="F471" s="20">
        <v>3</v>
      </c>
      <c r="G471" s="20">
        <v>5</v>
      </c>
      <c r="H471" s="20">
        <v>6</v>
      </c>
      <c r="I471" s="20">
        <v>392</v>
      </c>
      <c r="J471" s="20">
        <v>15</v>
      </c>
      <c r="K471" s="20" t="s">
        <v>230</v>
      </c>
      <c r="L471" s="20">
        <v>1</v>
      </c>
      <c r="M471" s="20">
        <v>9</v>
      </c>
      <c r="N471" s="20">
        <v>0</v>
      </c>
      <c r="O471" s="20">
        <v>1711</v>
      </c>
      <c r="P471" s="20">
        <v>1</v>
      </c>
      <c r="Q471" s="20">
        <v>1</v>
      </c>
      <c r="R471" s="20">
        <v>0</v>
      </c>
      <c r="S471" s="20"/>
      <c r="T471" s="30" t="s">
        <v>27</v>
      </c>
      <c r="U471" s="22">
        <v>128485637</v>
      </c>
      <c r="V471" s="22">
        <v>128485637</v>
      </c>
      <c r="W471" s="22">
        <v>24973159.949999999</v>
      </c>
      <c r="X471" s="31">
        <v>24973159.949999999</v>
      </c>
      <c r="Y471" s="31">
        <v>24973159.949999999</v>
      </c>
      <c r="Z471" s="22">
        <v>6198596.1200000001</v>
      </c>
      <c r="AA471" s="31">
        <v>6198596.1200000001</v>
      </c>
      <c r="AB471" s="32">
        <v>0</v>
      </c>
    </row>
    <row r="472" spans="1:28" x14ac:dyDescent="0.25">
      <c r="A472" s="30" t="s">
        <v>678</v>
      </c>
      <c r="B472" s="30" t="s">
        <v>615</v>
      </c>
      <c r="C472" s="30" t="s">
        <v>229</v>
      </c>
      <c r="D472" s="30" t="s">
        <v>256</v>
      </c>
      <c r="E472" s="20" t="s">
        <v>79</v>
      </c>
      <c r="F472" s="20">
        <v>3</v>
      </c>
      <c r="G472" s="20">
        <v>5</v>
      </c>
      <c r="H472" s="20">
        <v>6</v>
      </c>
      <c r="I472" s="20">
        <v>392</v>
      </c>
      <c r="J472" s="20">
        <v>15</v>
      </c>
      <c r="K472" s="20" t="s">
        <v>230</v>
      </c>
      <c r="L472" s="20">
        <v>1</v>
      </c>
      <c r="M472" s="20">
        <v>9</v>
      </c>
      <c r="N472" s="20">
        <v>0</v>
      </c>
      <c r="O472" s="20">
        <v>1714</v>
      </c>
      <c r="P472" s="20">
        <v>1</v>
      </c>
      <c r="Q472" s="20">
        <v>1</v>
      </c>
      <c r="R472" s="20">
        <v>0</v>
      </c>
      <c r="S472" s="20"/>
      <c r="T472" s="30" t="s">
        <v>27</v>
      </c>
      <c r="U472" s="22">
        <v>54446548</v>
      </c>
      <c r="V472" s="22">
        <v>54446548</v>
      </c>
      <c r="W472" s="22">
        <v>9800379</v>
      </c>
      <c r="X472" s="31">
        <v>9800379</v>
      </c>
      <c r="Y472" s="31">
        <v>9800379</v>
      </c>
      <c r="Z472" s="22">
        <v>3266793</v>
      </c>
      <c r="AA472" s="31">
        <v>3266793</v>
      </c>
      <c r="AB472" s="32">
        <v>0</v>
      </c>
    </row>
    <row r="473" spans="1:28" x14ac:dyDescent="0.25">
      <c r="A473" s="30" t="s">
        <v>679</v>
      </c>
      <c r="B473" s="30" t="s">
        <v>615</v>
      </c>
      <c r="C473" s="30" t="s">
        <v>229</v>
      </c>
      <c r="D473" s="30" t="s">
        <v>161</v>
      </c>
      <c r="E473" s="20" t="s">
        <v>79</v>
      </c>
      <c r="F473" s="20">
        <v>3</v>
      </c>
      <c r="G473" s="20">
        <v>5</v>
      </c>
      <c r="H473" s="20">
        <v>6</v>
      </c>
      <c r="I473" s="20">
        <v>392</v>
      </c>
      <c r="J473" s="20">
        <v>15</v>
      </c>
      <c r="K473" s="20" t="s">
        <v>230</v>
      </c>
      <c r="L473" s="20">
        <v>1</v>
      </c>
      <c r="M473" s="20">
        <v>9</v>
      </c>
      <c r="N473" s="20">
        <v>0</v>
      </c>
      <c r="O473" s="20">
        <v>3112</v>
      </c>
      <c r="P473" s="20">
        <v>1</v>
      </c>
      <c r="Q473" s="20">
        <v>1</v>
      </c>
      <c r="R473" s="20">
        <v>0</v>
      </c>
      <c r="S473" s="20"/>
      <c r="T473" s="30" t="s">
        <v>32</v>
      </c>
      <c r="U473" s="22">
        <v>358966748</v>
      </c>
      <c r="V473" s="22">
        <v>358966748</v>
      </c>
      <c r="W473" s="22">
        <v>28834587.359999999</v>
      </c>
      <c r="X473" s="31">
        <v>28834587.359999999</v>
      </c>
      <c r="Y473" s="31">
        <v>358966748</v>
      </c>
      <c r="Z473" s="22">
        <v>28834587.359999999</v>
      </c>
      <c r="AA473" s="31">
        <v>28834587.359999999</v>
      </c>
      <c r="AB473" s="32">
        <v>0</v>
      </c>
    </row>
    <row r="474" spans="1:28" x14ac:dyDescent="0.25">
      <c r="A474" s="30" t="s">
        <v>680</v>
      </c>
      <c r="B474" s="30" t="s">
        <v>615</v>
      </c>
      <c r="C474" s="30" t="s">
        <v>229</v>
      </c>
      <c r="D474" s="30" t="s">
        <v>284</v>
      </c>
      <c r="E474" s="20" t="s">
        <v>79</v>
      </c>
      <c r="F474" s="34">
        <v>3</v>
      </c>
      <c r="G474" s="20">
        <v>5</v>
      </c>
      <c r="H474" s="20">
        <v>6</v>
      </c>
      <c r="I474" s="20">
        <v>392</v>
      </c>
      <c r="J474" s="20">
        <v>15</v>
      </c>
      <c r="K474" s="20" t="s">
        <v>230</v>
      </c>
      <c r="L474" s="20">
        <v>1</v>
      </c>
      <c r="M474" s="20">
        <v>9</v>
      </c>
      <c r="N474" s="20">
        <v>0</v>
      </c>
      <c r="O474" s="20">
        <v>3581</v>
      </c>
      <c r="P474" s="20">
        <v>1</v>
      </c>
      <c r="Q474" s="20">
        <v>1</v>
      </c>
      <c r="R474" s="20">
        <v>0</v>
      </c>
      <c r="S474" s="20"/>
      <c r="T474" s="30" t="s">
        <v>32</v>
      </c>
      <c r="U474" s="22">
        <v>0</v>
      </c>
      <c r="V474" s="22">
        <v>153064326</v>
      </c>
      <c r="W474" s="22">
        <v>0</v>
      </c>
      <c r="X474" s="31">
        <v>0</v>
      </c>
      <c r="Y474" s="31">
        <v>0</v>
      </c>
      <c r="Z474" s="22">
        <v>0</v>
      </c>
      <c r="AA474" s="31">
        <v>0</v>
      </c>
      <c r="AB474" s="32">
        <v>0</v>
      </c>
    </row>
  </sheetData>
  <mergeCells count="7">
    <mergeCell ref="Z4:AA4"/>
    <mergeCell ref="E3:S3"/>
    <mergeCell ref="F4:I4"/>
    <mergeCell ref="J4:N4"/>
    <mergeCell ref="O4:R4"/>
    <mergeCell ref="U4:V4"/>
    <mergeCell ref="W4:Y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31"/>
  <sheetViews>
    <sheetView topLeftCell="A794" workbookViewId="0">
      <selection activeCell="H808" sqref="H808"/>
    </sheetView>
  </sheetViews>
  <sheetFormatPr baseColWidth="10" defaultRowHeight="15" x14ac:dyDescent="0.25"/>
  <cols>
    <col min="1" max="16384" width="11.42578125" style="10"/>
  </cols>
  <sheetData>
    <row r="2" spans="2:6" ht="17.25" x14ac:dyDescent="0.3">
      <c r="B2" s="1" t="s">
        <v>57</v>
      </c>
      <c r="C2" s="1" t="s">
        <v>691</v>
      </c>
      <c r="D2" s="1" t="s">
        <v>62</v>
      </c>
      <c r="E2" s="1" t="s">
        <v>687</v>
      </c>
      <c r="F2" s="1" t="s">
        <v>1284</v>
      </c>
    </row>
    <row r="3" spans="2:6" x14ac:dyDescent="0.25">
      <c r="B3" s="36">
        <v>1000</v>
      </c>
      <c r="C3" s="37" t="s">
        <v>692</v>
      </c>
      <c r="D3" s="36">
        <v>1000</v>
      </c>
      <c r="E3" s="10">
        <f>+LEFT(B3,2)*100</f>
        <v>1000</v>
      </c>
      <c r="F3" s="10">
        <f>+LEFT(B3,3)*10</f>
        <v>1000</v>
      </c>
    </row>
    <row r="4" spans="2:6" x14ac:dyDescent="0.25">
      <c r="B4" s="36">
        <v>1100</v>
      </c>
      <c r="C4" s="37" t="s">
        <v>693</v>
      </c>
      <c r="D4" s="36">
        <v>1000</v>
      </c>
      <c r="E4" s="10">
        <f t="shared" ref="E4:E67" si="0">+LEFT(B4,2)*100</f>
        <v>1100</v>
      </c>
      <c r="F4" s="10">
        <f t="shared" ref="F4:F67" si="1">+LEFT(B4,3)*10</f>
        <v>1100</v>
      </c>
    </row>
    <row r="5" spans="2:6" x14ac:dyDescent="0.25">
      <c r="B5" s="36">
        <v>1110</v>
      </c>
      <c r="C5" s="37" t="s">
        <v>694</v>
      </c>
      <c r="D5" s="36">
        <v>1000</v>
      </c>
      <c r="E5" s="10">
        <f t="shared" si="0"/>
        <v>1100</v>
      </c>
      <c r="F5" s="10">
        <f t="shared" si="1"/>
        <v>1110</v>
      </c>
    </row>
    <row r="6" spans="2:6" x14ac:dyDescent="0.25">
      <c r="B6" s="36">
        <v>1111</v>
      </c>
      <c r="C6" s="37" t="s">
        <v>694</v>
      </c>
      <c r="D6" s="36">
        <v>1000</v>
      </c>
      <c r="E6" s="10">
        <f t="shared" si="0"/>
        <v>1100</v>
      </c>
      <c r="F6" s="10">
        <f t="shared" si="1"/>
        <v>1110</v>
      </c>
    </row>
    <row r="7" spans="2:6" x14ac:dyDescent="0.25">
      <c r="B7" s="36">
        <v>1120</v>
      </c>
      <c r="C7" s="37" t="s">
        <v>695</v>
      </c>
      <c r="D7" s="36">
        <v>1000</v>
      </c>
      <c r="E7" s="10">
        <f t="shared" si="0"/>
        <v>1100</v>
      </c>
      <c r="F7" s="10">
        <f t="shared" si="1"/>
        <v>1120</v>
      </c>
    </row>
    <row r="8" spans="2:6" x14ac:dyDescent="0.25">
      <c r="B8" s="36">
        <v>1121</v>
      </c>
      <c r="C8" s="37" t="s">
        <v>696</v>
      </c>
      <c r="D8" s="36">
        <v>1000</v>
      </c>
      <c r="E8" s="10">
        <f t="shared" si="0"/>
        <v>1100</v>
      </c>
      <c r="F8" s="10">
        <f t="shared" si="1"/>
        <v>1120</v>
      </c>
    </row>
    <row r="9" spans="2:6" x14ac:dyDescent="0.25">
      <c r="B9" s="36">
        <v>1130</v>
      </c>
      <c r="C9" s="37" t="s">
        <v>697</v>
      </c>
      <c r="D9" s="36">
        <v>1000</v>
      </c>
      <c r="E9" s="10">
        <f t="shared" si="0"/>
        <v>1100</v>
      </c>
      <c r="F9" s="10">
        <f t="shared" si="1"/>
        <v>1130</v>
      </c>
    </row>
    <row r="10" spans="2:6" x14ac:dyDescent="0.25">
      <c r="B10" s="36">
        <v>1131</v>
      </c>
      <c r="C10" s="37" t="s">
        <v>697</v>
      </c>
      <c r="D10" s="36">
        <v>1000</v>
      </c>
      <c r="E10" s="10">
        <f t="shared" si="0"/>
        <v>1100</v>
      </c>
      <c r="F10" s="10">
        <f t="shared" si="1"/>
        <v>1130</v>
      </c>
    </row>
    <row r="11" spans="2:6" x14ac:dyDescent="0.25">
      <c r="B11" s="36">
        <v>1132</v>
      </c>
      <c r="C11" s="37" t="s">
        <v>698</v>
      </c>
      <c r="D11" s="36">
        <v>1000</v>
      </c>
      <c r="E11" s="10">
        <f t="shared" si="0"/>
        <v>1100</v>
      </c>
      <c r="F11" s="10">
        <f t="shared" si="1"/>
        <v>1130</v>
      </c>
    </row>
    <row r="12" spans="2:6" x14ac:dyDescent="0.25">
      <c r="B12" s="36">
        <v>1140</v>
      </c>
      <c r="C12" s="37" t="s">
        <v>699</v>
      </c>
      <c r="D12" s="36">
        <v>1000</v>
      </c>
      <c r="E12" s="10">
        <f t="shared" si="0"/>
        <v>1100</v>
      </c>
      <c r="F12" s="10">
        <f t="shared" si="1"/>
        <v>1140</v>
      </c>
    </row>
    <row r="13" spans="2:6" x14ac:dyDescent="0.25">
      <c r="B13" s="36">
        <v>1200</v>
      </c>
      <c r="C13" s="37" t="s">
        <v>700</v>
      </c>
      <c r="D13" s="36">
        <v>1000</v>
      </c>
      <c r="E13" s="10">
        <f t="shared" si="0"/>
        <v>1200</v>
      </c>
      <c r="F13" s="10">
        <f t="shared" si="1"/>
        <v>1200</v>
      </c>
    </row>
    <row r="14" spans="2:6" x14ac:dyDescent="0.25">
      <c r="B14" s="36">
        <v>1210</v>
      </c>
      <c r="C14" s="37" t="s">
        <v>701</v>
      </c>
      <c r="D14" s="36">
        <v>1000</v>
      </c>
      <c r="E14" s="10">
        <f t="shared" si="0"/>
        <v>1200</v>
      </c>
      <c r="F14" s="10">
        <f t="shared" si="1"/>
        <v>1210</v>
      </c>
    </row>
    <row r="15" spans="2:6" x14ac:dyDescent="0.25">
      <c r="B15" s="36">
        <v>1211</v>
      </c>
      <c r="C15" s="37" t="s">
        <v>701</v>
      </c>
      <c r="D15" s="36">
        <v>1000</v>
      </c>
      <c r="E15" s="10">
        <f t="shared" si="0"/>
        <v>1200</v>
      </c>
      <c r="F15" s="10">
        <f t="shared" si="1"/>
        <v>1210</v>
      </c>
    </row>
    <row r="16" spans="2:6" x14ac:dyDescent="0.25">
      <c r="B16" s="36">
        <v>1220</v>
      </c>
      <c r="C16" s="37" t="s">
        <v>702</v>
      </c>
      <c r="D16" s="36">
        <v>1000</v>
      </c>
      <c r="E16" s="10">
        <f t="shared" si="0"/>
        <v>1200</v>
      </c>
      <c r="F16" s="10">
        <f t="shared" si="1"/>
        <v>1220</v>
      </c>
    </row>
    <row r="17" spans="2:6" x14ac:dyDescent="0.25">
      <c r="B17" s="36">
        <v>1221</v>
      </c>
      <c r="C17" s="37" t="s">
        <v>702</v>
      </c>
      <c r="D17" s="36">
        <v>1000</v>
      </c>
      <c r="E17" s="10">
        <f t="shared" si="0"/>
        <v>1200</v>
      </c>
      <c r="F17" s="10">
        <f t="shared" si="1"/>
        <v>1220</v>
      </c>
    </row>
    <row r="18" spans="2:6" x14ac:dyDescent="0.25">
      <c r="B18" s="36">
        <v>1230</v>
      </c>
      <c r="C18" s="37" t="s">
        <v>703</v>
      </c>
      <c r="D18" s="36">
        <v>1000</v>
      </c>
      <c r="E18" s="10">
        <f t="shared" si="0"/>
        <v>1200</v>
      </c>
      <c r="F18" s="10">
        <f t="shared" si="1"/>
        <v>1230</v>
      </c>
    </row>
    <row r="19" spans="2:6" x14ac:dyDescent="0.25">
      <c r="B19" s="36">
        <v>1231</v>
      </c>
      <c r="C19" s="37" t="s">
        <v>703</v>
      </c>
      <c r="D19" s="36">
        <v>1000</v>
      </c>
      <c r="E19" s="10">
        <f t="shared" si="0"/>
        <v>1200</v>
      </c>
      <c r="F19" s="10">
        <f t="shared" si="1"/>
        <v>1230</v>
      </c>
    </row>
    <row r="20" spans="2:6" x14ac:dyDescent="0.25">
      <c r="B20" s="36">
        <v>1240</v>
      </c>
      <c r="C20" s="37" t="s">
        <v>704</v>
      </c>
      <c r="D20" s="36">
        <v>1000</v>
      </c>
      <c r="E20" s="10">
        <f t="shared" si="0"/>
        <v>1200</v>
      </c>
      <c r="F20" s="10">
        <f t="shared" si="1"/>
        <v>1240</v>
      </c>
    </row>
    <row r="21" spans="2:6" x14ac:dyDescent="0.25">
      <c r="B21" s="36">
        <v>1241</v>
      </c>
      <c r="C21" s="37" t="s">
        <v>704</v>
      </c>
      <c r="D21" s="36">
        <v>1000</v>
      </c>
      <c r="E21" s="10">
        <f t="shared" si="0"/>
        <v>1200</v>
      </c>
      <c r="F21" s="10">
        <f t="shared" si="1"/>
        <v>1240</v>
      </c>
    </row>
    <row r="22" spans="2:6" x14ac:dyDescent="0.25">
      <c r="B22" s="36">
        <v>1300</v>
      </c>
      <c r="C22" s="37" t="s">
        <v>705</v>
      </c>
      <c r="D22" s="36">
        <v>1000</v>
      </c>
      <c r="E22" s="10">
        <f t="shared" si="0"/>
        <v>1300</v>
      </c>
      <c r="F22" s="10">
        <f t="shared" si="1"/>
        <v>1300</v>
      </c>
    </row>
    <row r="23" spans="2:6" x14ac:dyDescent="0.25">
      <c r="B23" s="36">
        <v>1310</v>
      </c>
      <c r="C23" s="37" t="s">
        <v>706</v>
      </c>
      <c r="D23" s="36">
        <v>1000</v>
      </c>
      <c r="E23" s="10">
        <f t="shared" si="0"/>
        <v>1300</v>
      </c>
      <c r="F23" s="10">
        <f t="shared" si="1"/>
        <v>1310</v>
      </c>
    </row>
    <row r="24" spans="2:6" x14ac:dyDescent="0.25">
      <c r="B24" s="36">
        <v>1311</v>
      </c>
      <c r="C24" s="37" t="s">
        <v>707</v>
      </c>
      <c r="D24" s="36">
        <v>1000</v>
      </c>
      <c r="E24" s="10">
        <f t="shared" si="0"/>
        <v>1300</v>
      </c>
      <c r="F24" s="10">
        <f t="shared" si="1"/>
        <v>1310</v>
      </c>
    </row>
    <row r="25" spans="2:6" x14ac:dyDescent="0.25">
      <c r="B25" s="36">
        <v>1312</v>
      </c>
      <c r="C25" s="37" t="s">
        <v>708</v>
      </c>
      <c r="D25" s="36">
        <v>1000</v>
      </c>
      <c r="E25" s="10">
        <f t="shared" si="0"/>
        <v>1300</v>
      </c>
      <c r="F25" s="10">
        <f t="shared" si="1"/>
        <v>1310</v>
      </c>
    </row>
    <row r="26" spans="2:6" x14ac:dyDescent="0.25">
      <c r="B26" s="36">
        <v>1319</v>
      </c>
      <c r="C26" s="37" t="s">
        <v>709</v>
      </c>
      <c r="D26" s="36">
        <v>1000</v>
      </c>
      <c r="E26" s="10">
        <f t="shared" si="0"/>
        <v>1300</v>
      </c>
      <c r="F26" s="10">
        <f t="shared" si="1"/>
        <v>1310</v>
      </c>
    </row>
    <row r="27" spans="2:6" x14ac:dyDescent="0.25">
      <c r="B27" s="36">
        <v>1320</v>
      </c>
      <c r="C27" s="37" t="s">
        <v>710</v>
      </c>
      <c r="D27" s="36">
        <v>1000</v>
      </c>
      <c r="E27" s="10">
        <f t="shared" si="0"/>
        <v>1300</v>
      </c>
      <c r="F27" s="10">
        <f t="shared" si="1"/>
        <v>1320</v>
      </c>
    </row>
    <row r="28" spans="2:6" x14ac:dyDescent="0.25">
      <c r="B28" s="36">
        <v>1321</v>
      </c>
      <c r="C28" s="37" t="s">
        <v>711</v>
      </c>
      <c r="D28" s="36">
        <v>1000</v>
      </c>
      <c r="E28" s="10">
        <f t="shared" si="0"/>
        <v>1300</v>
      </c>
      <c r="F28" s="10">
        <f t="shared" si="1"/>
        <v>1320</v>
      </c>
    </row>
    <row r="29" spans="2:6" x14ac:dyDescent="0.25">
      <c r="B29" s="36">
        <v>1322</v>
      </c>
      <c r="C29" s="37" t="s">
        <v>712</v>
      </c>
      <c r="D29" s="36">
        <v>1000</v>
      </c>
      <c r="E29" s="10">
        <f t="shared" si="0"/>
        <v>1300</v>
      </c>
      <c r="F29" s="10">
        <f t="shared" si="1"/>
        <v>1320</v>
      </c>
    </row>
    <row r="30" spans="2:6" x14ac:dyDescent="0.25">
      <c r="B30" s="36">
        <v>1323</v>
      </c>
      <c r="C30" s="37" t="s">
        <v>713</v>
      </c>
      <c r="D30" s="36">
        <v>1000</v>
      </c>
      <c r="E30" s="10">
        <f t="shared" si="0"/>
        <v>1300</v>
      </c>
      <c r="F30" s="10">
        <f t="shared" si="1"/>
        <v>1320</v>
      </c>
    </row>
    <row r="31" spans="2:6" x14ac:dyDescent="0.25">
      <c r="B31" s="36">
        <v>1330</v>
      </c>
      <c r="C31" s="37" t="s">
        <v>714</v>
      </c>
      <c r="D31" s="36">
        <v>1000</v>
      </c>
      <c r="E31" s="10">
        <f t="shared" si="0"/>
        <v>1300</v>
      </c>
      <c r="F31" s="10">
        <f t="shared" si="1"/>
        <v>1330</v>
      </c>
    </row>
    <row r="32" spans="2:6" x14ac:dyDescent="0.25">
      <c r="B32" s="36">
        <v>1331</v>
      </c>
      <c r="C32" s="37" t="s">
        <v>714</v>
      </c>
      <c r="D32" s="36">
        <v>1000</v>
      </c>
      <c r="E32" s="10">
        <f t="shared" si="0"/>
        <v>1300</v>
      </c>
      <c r="F32" s="10">
        <f t="shared" si="1"/>
        <v>1330</v>
      </c>
    </row>
    <row r="33" spans="2:6" x14ac:dyDescent="0.25">
      <c r="B33" s="36">
        <v>1332</v>
      </c>
      <c r="C33" s="37" t="s">
        <v>715</v>
      </c>
      <c r="D33" s="36">
        <v>1000</v>
      </c>
      <c r="E33" s="10">
        <f t="shared" si="0"/>
        <v>1300</v>
      </c>
      <c r="F33" s="10">
        <f t="shared" si="1"/>
        <v>1330</v>
      </c>
    </row>
    <row r="34" spans="2:6" x14ac:dyDescent="0.25">
      <c r="B34" s="36">
        <v>1340</v>
      </c>
      <c r="C34" s="37" t="s">
        <v>716</v>
      </c>
      <c r="D34" s="36">
        <v>1000</v>
      </c>
      <c r="E34" s="10">
        <f t="shared" si="0"/>
        <v>1300</v>
      </c>
      <c r="F34" s="10">
        <f t="shared" si="1"/>
        <v>1340</v>
      </c>
    </row>
    <row r="35" spans="2:6" x14ac:dyDescent="0.25">
      <c r="B35" s="36">
        <v>1341</v>
      </c>
      <c r="C35" s="37" t="s">
        <v>716</v>
      </c>
      <c r="D35" s="36">
        <v>1000</v>
      </c>
      <c r="E35" s="10">
        <f t="shared" si="0"/>
        <v>1300</v>
      </c>
      <c r="F35" s="10">
        <f t="shared" si="1"/>
        <v>1340</v>
      </c>
    </row>
    <row r="36" spans="2:6" x14ac:dyDescent="0.25">
      <c r="B36" s="36">
        <v>1342</v>
      </c>
      <c r="C36" s="37" t="s">
        <v>717</v>
      </c>
      <c r="D36" s="36">
        <v>1000</v>
      </c>
      <c r="E36" s="10">
        <f t="shared" si="0"/>
        <v>1300</v>
      </c>
      <c r="F36" s="10">
        <f t="shared" si="1"/>
        <v>1340</v>
      </c>
    </row>
    <row r="37" spans="2:6" x14ac:dyDescent="0.25">
      <c r="B37" s="36">
        <v>1343</v>
      </c>
      <c r="C37" s="37" t="s">
        <v>718</v>
      </c>
      <c r="D37" s="36">
        <v>1000</v>
      </c>
      <c r="E37" s="10">
        <f t="shared" si="0"/>
        <v>1300</v>
      </c>
      <c r="F37" s="10">
        <f t="shared" si="1"/>
        <v>1340</v>
      </c>
    </row>
    <row r="38" spans="2:6" x14ac:dyDescent="0.25">
      <c r="B38" s="36">
        <v>1350</v>
      </c>
      <c r="C38" s="37" t="s">
        <v>719</v>
      </c>
      <c r="D38" s="36">
        <v>1000</v>
      </c>
      <c r="E38" s="10">
        <f t="shared" si="0"/>
        <v>1300</v>
      </c>
      <c r="F38" s="10">
        <f t="shared" si="1"/>
        <v>1350</v>
      </c>
    </row>
    <row r="39" spans="2:6" x14ac:dyDescent="0.25">
      <c r="B39" s="36">
        <v>1360</v>
      </c>
      <c r="C39" s="37" t="s">
        <v>720</v>
      </c>
      <c r="D39" s="36">
        <v>1000</v>
      </c>
      <c r="E39" s="10">
        <f t="shared" si="0"/>
        <v>1300</v>
      </c>
      <c r="F39" s="10">
        <f t="shared" si="1"/>
        <v>1360</v>
      </c>
    </row>
    <row r="40" spans="2:6" x14ac:dyDescent="0.25">
      <c r="B40" s="36">
        <v>1370</v>
      </c>
      <c r="C40" s="37" t="s">
        <v>721</v>
      </c>
      <c r="D40" s="36">
        <v>1000</v>
      </c>
      <c r="E40" s="10">
        <f t="shared" si="0"/>
        <v>1300</v>
      </c>
      <c r="F40" s="10">
        <f t="shared" si="1"/>
        <v>1370</v>
      </c>
    </row>
    <row r="41" spans="2:6" x14ac:dyDescent="0.25">
      <c r="B41" s="36">
        <v>1371</v>
      </c>
      <c r="C41" s="37" t="s">
        <v>721</v>
      </c>
      <c r="D41" s="36">
        <v>1000</v>
      </c>
      <c r="E41" s="10">
        <f t="shared" si="0"/>
        <v>1300</v>
      </c>
      <c r="F41" s="10">
        <f t="shared" si="1"/>
        <v>1370</v>
      </c>
    </row>
    <row r="42" spans="2:6" x14ac:dyDescent="0.25">
      <c r="B42" s="36">
        <v>1380</v>
      </c>
      <c r="C42" s="37" t="s">
        <v>722</v>
      </c>
      <c r="D42" s="36">
        <v>1000</v>
      </c>
      <c r="E42" s="10">
        <f t="shared" si="0"/>
        <v>1300</v>
      </c>
      <c r="F42" s="10">
        <f t="shared" si="1"/>
        <v>1380</v>
      </c>
    </row>
    <row r="43" spans="2:6" x14ac:dyDescent="0.25">
      <c r="B43" s="36">
        <v>1400</v>
      </c>
      <c r="C43" s="37" t="s">
        <v>723</v>
      </c>
      <c r="D43" s="36">
        <v>1000</v>
      </c>
      <c r="E43" s="10">
        <f t="shared" si="0"/>
        <v>1400</v>
      </c>
      <c r="F43" s="10">
        <f t="shared" si="1"/>
        <v>1400</v>
      </c>
    </row>
    <row r="44" spans="2:6" x14ac:dyDescent="0.25">
      <c r="B44" s="36">
        <v>1410</v>
      </c>
      <c r="C44" s="37" t="s">
        <v>724</v>
      </c>
      <c r="D44" s="36">
        <v>1000</v>
      </c>
      <c r="E44" s="10">
        <f t="shared" si="0"/>
        <v>1400</v>
      </c>
      <c r="F44" s="10">
        <f t="shared" si="1"/>
        <v>1410</v>
      </c>
    </row>
    <row r="45" spans="2:6" x14ac:dyDescent="0.25">
      <c r="B45" s="36">
        <v>1411</v>
      </c>
      <c r="C45" s="37" t="s">
        <v>725</v>
      </c>
      <c r="D45" s="36">
        <v>1000</v>
      </c>
      <c r="E45" s="10">
        <f t="shared" si="0"/>
        <v>1400</v>
      </c>
      <c r="F45" s="10">
        <f t="shared" si="1"/>
        <v>1410</v>
      </c>
    </row>
    <row r="46" spans="2:6" x14ac:dyDescent="0.25">
      <c r="B46" s="36">
        <v>1412</v>
      </c>
      <c r="C46" s="37" t="s">
        <v>726</v>
      </c>
      <c r="D46" s="36">
        <v>1000</v>
      </c>
      <c r="E46" s="10">
        <f t="shared" si="0"/>
        <v>1400</v>
      </c>
      <c r="F46" s="10">
        <f t="shared" si="1"/>
        <v>1410</v>
      </c>
    </row>
    <row r="47" spans="2:6" x14ac:dyDescent="0.25">
      <c r="B47" s="36">
        <v>1420</v>
      </c>
      <c r="C47" s="37" t="s">
        <v>727</v>
      </c>
      <c r="D47" s="36">
        <v>1000</v>
      </c>
      <c r="E47" s="10">
        <f t="shared" si="0"/>
        <v>1400</v>
      </c>
      <c r="F47" s="10">
        <f t="shared" si="1"/>
        <v>1420</v>
      </c>
    </row>
    <row r="48" spans="2:6" x14ac:dyDescent="0.25">
      <c r="B48" s="36">
        <v>1421</v>
      </c>
      <c r="C48" s="37" t="s">
        <v>727</v>
      </c>
      <c r="D48" s="36">
        <v>1000</v>
      </c>
      <c r="E48" s="10">
        <f t="shared" si="0"/>
        <v>1400</v>
      </c>
      <c r="F48" s="10">
        <f t="shared" si="1"/>
        <v>1420</v>
      </c>
    </row>
    <row r="49" spans="2:6" x14ac:dyDescent="0.25">
      <c r="B49" s="36">
        <v>1422</v>
      </c>
      <c r="C49" s="37" t="s">
        <v>728</v>
      </c>
      <c r="D49" s="36">
        <v>1000</v>
      </c>
      <c r="E49" s="10">
        <f t="shared" si="0"/>
        <v>1400</v>
      </c>
      <c r="F49" s="10">
        <f t="shared" si="1"/>
        <v>1420</v>
      </c>
    </row>
    <row r="50" spans="2:6" x14ac:dyDescent="0.25">
      <c r="B50" s="36">
        <v>1430</v>
      </c>
      <c r="C50" s="37" t="s">
        <v>729</v>
      </c>
      <c r="D50" s="36">
        <v>1000</v>
      </c>
      <c r="E50" s="10">
        <f t="shared" si="0"/>
        <v>1400</v>
      </c>
      <c r="F50" s="10">
        <f t="shared" si="1"/>
        <v>1430</v>
      </c>
    </row>
    <row r="51" spans="2:6" x14ac:dyDescent="0.25">
      <c r="B51" s="36">
        <v>1431</v>
      </c>
      <c r="C51" s="37" t="s">
        <v>730</v>
      </c>
      <c r="D51" s="36">
        <v>1000</v>
      </c>
      <c r="E51" s="10">
        <f t="shared" si="0"/>
        <v>1400</v>
      </c>
      <c r="F51" s="10">
        <f t="shared" si="1"/>
        <v>1430</v>
      </c>
    </row>
    <row r="52" spans="2:6" x14ac:dyDescent="0.25">
      <c r="B52" s="36">
        <v>1440</v>
      </c>
      <c r="C52" s="37" t="s">
        <v>731</v>
      </c>
      <c r="D52" s="36">
        <v>1000</v>
      </c>
      <c r="E52" s="10">
        <f t="shared" si="0"/>
        <v>1400</v>
      </c>
      <c r="F52" s="10">
        <f t="shared" si="1"/>
        <v>1440</v>
      </c>
    </row>
    <row r="53" spans="2:6" x14ac:dyDescent="0.25">
      <c r="B53" s="36">
        <v>1441</v>
      </c>
      <c r="C53" s="37" t="s">
        <v>732</v>
      </c>
      <c r="D53" s="36">
        <v>1000</v>
      </c>
      <c r="E53" s="10">
        <f t="shared" si="0"/>
        <v>1400</v>
      </c>
      <c r="F53" s="10">
        <f t="shared" si="1"/>
        <v>1440</v>
      </c>
    </row>
    <row r="54" spans="2:6" x14ac:dyDescent="0.25">
      <c r="B54" s="36">
        <v>1442</v>
      </c>
      <c r="C54" s="37" t="s">
        <v>733</v>
      </c>
      <c r="D54" s="36">
        <v>1000</v>
      </c>
      <c r="E54" s="10">
        <f t="shared" si="0"/>
        <v>1400</v>
      </c>
      <c r="F54" s="10">
        <f t="shared" si="1"/>
        <v>1440</v>
      </c>
    </row>
    <row r="55" spans="2:6" x14ac:dyDescent="0.25">
      <c r="B55" s="36">
        <v>1443</v>
      </c>
      <c r="C55" s="37" t="s">
        <v>734</v>
      </c>
      <c r="D55" s="36">
        <v>1000</v>
      </c>
      <c r="E55" s="10">
        <f t="shared" si="0"/>
        <v>1400</v>
      </c>
      <c r="F55" s="10">
        <f t="shared" si="1"/>
        <v>1440</v>
      </c>
    </row>
    <row r="56" spans="2:6" x14ac:dyDescent="0.25">
      <c r="B56" s="36">
        <v>1444</v>
      </c>
      <c r="C56" s="37" t="s">
        <v>735</v>
      </c>
      <c r="D56" s="36">
        <v>1000</v>
      </c>
      <c r="E56" s="10">
        <f t="shared" si="0"/>
        <v>1400</v>
      </c>
      <c r="F56" s="10">
        <f t="shared" si="1"/>
        <v>1440</v>
      </c>
    </row>
    <row r="57" spans="2:6" x14ac:dyDescent="0.25">
      <c r="B57" s="36">
        <v>1449</v>
      </c>
      <c r="C57" s="37" t="s">
        <v>736</v>
      </c>
      <c r="D57" s="36">
        <v>1000</v>
      </c>
      <c r="E57" s="10">
        <f t="shared" si="0"/>
        <v>1400</v>
      </c>
      <c r="F57" s="10">
        <f t="shared" si="1"/>
        <v>1440</v>
      </c>
    </row>
    <row r="58" spans="2:6" x14ac:dyDescent="0.25">
      <c r="B58" s="36">
        <v>1500</v>
      </c>
      <c r="C58" s="37" t="s">
        <v>737</v>
      </c>
      <c r="D58" s="36">
        <v>1000</v>
      </c>
      <c r="E58" s="10">
        <f t="shared" si="0"/>
        <v>1500</v>
      </c>
      <c r="F58" s="10">
        <f t="shared" si="1"/>
        <v>1500</v>
      </c>
    </row>
    <row r="59" spans="2:6" x14ac:dyDescent="0.25">
      <c r="B59" s="36">
        <v>1510</v>
      </c>
      <c r="C59" s="37" t="s">
        <v>738</v>
      </c>
      <c r="D59" s="36">
        <v>1000</v>
      </c>
      <c r="E59" s="10">
        <f t="shared" si="0"/>
        <v>1500</v>
      </c>
      <c r="F59" s="10">
        <f t="shared" si="1"/>
        <v>1510</v>
      </c>
    </row>
    <row r="60" spans="2:6" x14ac:dyDescent="0.25">
      <c r="B60" s="36">
        <v>1511</v>
      </c>
      <c r="C60" s="37" t="s">
        <v>738</v>
      </c>
      <c r="D60" s="36">
        <v>1000</v>
      </c>
      <c r="E60" s="10">
        <f t="shared" si="0"/>
        <v>1500</v>
      </c>
      <c r="F60" s="10">
        <f t="shared" si="1"/>
        <v>1510</v>
      </c>
    </row>
    <row r="61" spans="2:6" x14ac:dyDescent="0.25">
      <c r="B61" s="36">
        <v>1520</v>
      </c>
      <c r="C61" s="37" t="s">
        <v>739</v>
      </c>
      <c r="D61" s="36">
        <v>1000</v>
      </c>
      <c r="E61" s="10">
        <f t="shared" si="0"/>
        <v>1500</v>
      </c>
      <c r="F61" s="10">
        <f t="shared" si="1"/>
        <v>1520</v>
      </c>
    </row>
    <row r="62" spans="2:6" x14ac:dyDescent="0.25">
      <c r="B62" s="36">
        <v>1521</v>
      </c>
      <c r="C62" s="37" t="s">
        <v>740</v>
      </c>
      <c r="D62" s="36">
        <v>1000</v>
      </c>
      <c r="E62" s="10">
        <f t="shared" si="0"/>
        <v>1500</v>
      </c>
      <c r="F62" s="10">
        <f t="shared" si="1"/>
        <v>1520</v>
      </c>
    </row>
    <row r="63" spans="2:6" x14ac:dyDescent="0.25">
      <c r="B63" s="36">
        <v>1522</v>
      </c>
      <c r="C63" s="37" t="s">
        <v>741</v>
      </c>
      <c r="D63" s="36">
        <v>1000</v>
      </c>
      <c r="E63" s="10">
        <f t="shared" si="0"/>
        <v>1500</v>
      </c>
      <c r="F63" s="10">
        <f t="shared" si="1"/>
        <v>1520</v>
      </c>
    </row>
    <row r="64" spans="2:6" x14ac:dyDescent="0.25">
      <c r="B64" s="36">
        <v>1530</v>
      </c>
      <c r="C64" s="37" t="s">
        <v>742</v>
      </c>
      <c r="D64" s="36">
        <v>1000</v>
      </c>
      <c r="E64" s="10">
        <f t="shared" si="0"/>
        <v>1500</v>
      </c>
      <c r="F64" s="10">
        <f t="shared" si="1"/>
        <v>1530</v>
      </c>
    </row>
    <row r="65" spans="2:6" x14ac:dyDescent="0.25">
      <c r="B65" s="36">
        <v>1531</v>
      </c>
      <c r="C65" s="37" t="s">
        <v>742</v>
      </c>
      <c r="D65" s="36">
        <v>1000</v>
      </c>
      <c r="E65" s="10">
        <f t="shared" si="0"/>
        <v>1500</v>
      </c>
      <c r="F65" s="10">
        <f t="shared" si="1"/>
        <v>1530</v>
      </c>
    </row>
    <row r="66" spans="2:6" x14ac:dyDescent="0.25">
      <c r="B66" s="36">
        <v>1540</v>
      </c>
      <c r="C66" s="37" t="s">
        <v>743</v>
      </c>
      <c r="D66" s="36">
        <v>1000</v>
      </c>
      <c r="E66" s="10">
        <f t="shared" si="0"/>
        <v>1500</v>
      </c>
      <c r="F66" s="10">
        <f t="shared" si="1"/>
        <v>1540</v>
      </c>
    </row>
    <row r="67" spans="2:6" x14ac:dyDescent="0.25">
      <c r="B67" s="36">
        <v>1541</v>
      </c>
      <c r="C67" s="37" t="s">
        <v>744</v>
      </c>
      <c r="D67" s="36">
        <v>1000</v>
      </c>
      <c r="E67" s="10">
        <f t="shared" si="0"/>
        <v>1500</v>
      </c>
      <c r="F67" s="10">
        <f t="shared" si="1"/>
        <v>1540</v>
      </c>
    </row>
    <row r="68" spans="2:6" x14ac:dyDescent="0.25">
      <c r="B68" s="36">
        <v>1542</v>
      </c>
      <c r="C68" s="37" t="s">
        <v>745</v>
      </c>
      <c r="D68" s="36">
        <v>1000</v>
      </c>
      <c r="E68" s="10">
        <f t="shared" ref="E68:E131" si="2">+LEFT(B68,2)*100</f>
        <v>1500</v>
      </c>
      <c r="F68" s="10">
        <f t="shared" ref="F68:F131" si="3">+LEFT(B68,3)*10</f>
        <v>1540</v>
      </c>
    </row>
    <row r="69" spans="2:6" x14ac:dyDescent="0.25">
      <c r="B69" s="36">
        <v>1543</v>
      </c>
      <c r="C69" s="37" t="s">
        <v>746</v>
      </c>
      <c r="D69" s="36">
        <v>1000</v>
      </c>
      <c r="E69" s="10">
        <f t="shared" si="2"/>
        <v>1500</v>
      </c>
      <c r="F69" s="10">
        <f t="shared" si="3"/>
        <v>1540</v>
      </c>
    </row>
    <row r="70" spans="2:6" x14ac:dyDescent="0.25">
      <c r="B70" s="36">
        <v>1544</v>
      </c>
      <c r="C70" s="37" t="s">
        <v>747</v>
      </c>
      <c r="D70" s="36">
        <v>1000</v>
      </c>
      <c r="E70" s="10">
        <f t="shared" si="2"/>
        <v>1500</v>
      </c>
      <c r="F70" s="10">
        <f t="shared" si="3"/>
        <v>1540</v>
      </c>
    </row>
    <row r="71" spans="2:6" x14ac:dyDescent="0.25">
      <c r="B71" s="36">
        <v>1545</v>
      </c>
      <c r="C71" s="37" t="s">
        <v>748</v>
      </c>
      <c r="D71" s="36">
        <v>1000</v>
      </c>
      <c r="E71" s="10">
        <f t="shared" si="2"/>
        <v>1500</v>
      </c>
      <c r="F71" s="10">
        <f t="shared" si="3"/>
        <v>1540</v>
      </c>
    </row>
    <row r="72" spans="2:6" x14ac:dyDescent="0.25">
      <c r="B72" s="36">
        <v>1546</v>
      </c>
      <c r="C72" s="37" t="s">
        <v>749</v>
      </c>
      <c r="D72" s="36">
        <v>1000</v>
      </c>
      <c r="E72" s="10">
        <f t="shared" si="2"/>
        <v>1500</v>
      </c>
      <c r="F72" s="10">
        <f t="shared" si="3"/>
        <v>1540</v>
      </c>
    </row>
    <row r="73" spans="2:6" x14ac:dyDescent="0.25">
      <c r="B73" s="36">
        <v>1547</v>
      </c>
      <c r="C73" s="37" t="s">
        <v>750</v>
      </c>
      <c r="D73" s="36">
        <v>1000</v>
      </c>
      <c r="E73" s="10">
        <f t="shared" si="2"/>
        <v>1500</v>
      </c>
      <c r="F73" s="10">
        <f t="shared" si="3"/>
        <v>1540</v>
      </c>
    </row>
    <row r="74" spans="2:6" x14ac:dyDescent="0.25">
      <c r="B74" s="36">
        <v>1548</v>
      </c>
      <c r="C74" s="37" t="s">
        <v>751</v>
      </c>
      <c r="D74" s="36">
        <v>1000</v>
      </c>
      <c r="E74" s="10">
        <f t="shared" si="2"/>
        <v>1500</v>
      </c>
      <c r="F74" s="10">
        <f t="shared" si="3"/>
        <v>1540</v>
      </c>
    </row>
    <row r="75" spans="2:6" x14ac:dyDescent="0.25">
      <c r="B75" s="36">
        <v>1549</v>
      </c>
      <c r="C75" s="37" t="s">
        <v>752</v>
      </c>
      <c r="D75" s="36">
        <v>1000</v>
      </c>
      <c r="E75" s="10">
        <f t="shared" si="2"/>
        <v>1500</v>
      </c>
      <c r="F75" s="10">
        <f t="shared" si="3"/>
        <v>1540</v>
      </c>
    </row>
    <row r="76" spans="2:6" x14ac:dyDescent="0.25">
      <c r="B76" s="36">
        <v>1550</v>
      </c>
      <c r="C76" s="37" t="s">
        <v>753</v>
      </c>
      <c r="D76" s="36">
        <v>1000</v>
      </c>
      <c r="E76" s="10">
        <f t="shared" si="2"/>
        <v>1500</v>
      </c>
      <c r="F76" s="10">
        <f t="shared" si="3"/>
        <v>1550</v>
      </c>
    </row>
    <row r="77" spans="2:6" x14ac:dyDescent="0.25">
      <c r="B77" s="36">
        <v>1551</v>
      </c>
      <c r="C77" s="37" t="s">
        <v>753</v>
      </c>
      <c r="D77" s="36">
        <v>1000</v>
      </c>
      <c r="E77" s="10">
        <f t="shared" si="2"/>
        <v>1500</v>
      </c>
      <c r="F77" s="10">
        <f t="shared" si="3"/>
        <v>1550</v>
      </c>
    </row>
    <row r="78" spans="2:6" x14ac:dyDescent="0.25">
      <c r="B78" s="36">
        <v>1590</v>
      </c>
      <c r="C78" s="37" t="s">
        <v>754</v>
      </c>
      <c r="D78" s="36">
        <v>1000</v>
      </c>
      <c r="E78" s="10">
        <f t="shared" si="2"/>
        <v>1500</v>
      </c>
      <c r="F78" s="10">
        <f t="shared" si="3"/>
        <v>1590</v>
      </c>
    </row>
    <row r="79" spans="2:6" x14ac:dyDescent="0.25">
      <c r="B79" s="36">
        <v>1591</v>
      </c>
      <c r="C79" s="37" t="s">
        <v>755</v>
      </c>
      <c r="D79" s="36">
        <v>1000</v>
      </c>
      <c r="E79" s="10">
        <f t="shared" si="2"/>
        <v>1500</v>
      </c>
      <c r="F79" s="10">
        <f t="shared" si="3"/>
        <v>1590</v>
      </c>
    </row>
    <row r="80" spans="2:6" x14ac:dyDescent="0.25">
      <c r="B80" s="36">
        <v>1592</v>
      </c>
      <c r="C80" s="37" t="s">
        <v>756</v>
      </c>
      <c r="D80" s="36">
        <v>1000</v>
      </c>
      <c r="E80" s="10">
        <f t="shared" si="2"/>
        <v>1500</v>
      </c>
      <c r="F80" s="10">
        <f t="shared" si="3"/>
        <v>1590</v>
      </c>
    </row>
    <row r="81" spans="2:6" x14ac:dyDescent="0.25">
      <c r="B81" s="36">
        <v>1593</v>
      </c>
      <c r="C81" s="37" t="s">
        <v>757</v>
      </c>
      <c r="D81" s="36">
        <v>1000</v>
      </c>
      <c r="E81" s="10">
        <f t="shared" si="2"/>
        <v>1500</v>
      </c>
      <c r="F81" s="10">
        <f t="shared" si="3"/>
        <v>1590</v>
      </c>
    </row>
    <row r="82" spans="2:6" x14ac:dyDescent="0.25">
      <c r="B82" s="36">
        <v>1594</v>
      </c>
      <c r="C82" s="37" t="s">
        <v>758</v>
      </c>
      <c r="D82" s="36">
        <v>1000</v>
      </c>
      <c r="E82" s="10">
        <f t="shared" si="2"/>
        <v>1500</v>
      </c>
      <c r="F82" s="10">
        <f t="shared" si="3"/>
        <v>1590</v>
      </c>
    </row>
    <row r="83" spans="2:6" x14ac:dyDescent="0.25">
      <c r="B83" s="36">
        <v>1599</v>
      </c>
      <c r="C83" s="37" t="s">
        <v>754</v>
      </c>
      <c r="D83" s="36">
        <v>1000</v>
      </c>
      <c r="E83" s="10">
        <f t="shared" si="2"/>
        <v>1500</v>
      </c>
      <c r="F83" s="10">
        <f t="shared" si="3"/>
        <v>1590</v>
      </c>
    </row>
    <row r="84" spans="2:6" x14ac:dyDescent="0.25">
      <c r="B84" s="36">
        <v>1600</v>
      </c>
      <c r="C84" s="37" t="s">
        <v>759</v>
      </c>
      <c r="D84" s="36">
        <v>1000</v>
      </c>
      <c r="E84" s="10">
        <f t="shared" si="2"/>
        <v>1600</v>
      </c>
      <c r="F84" s="10">
        <f t="shared" si="3"/>
        <v>1600</v>
      </c>
    </row>
    <row r="85" spans="2:6" x14ac:dyDescent="0.25">
      <c r="B85" s="36">
        <v>1610</v>
      </c>
      <c r="C85" s="37" t="s">
        <v>760</v>
      </c>
      <c r="D85" s="36">
        <v>1000</v>
      </c>
      <c r="E85" s="10">
        <f t="shared" si="2"/>
        <v>1600</v>
      </c>
      <c r="F85" s="10">
        <f t="shared" si="3"/>
        <v>1610</v>
      </c>
    </row>
    <row r="86" spans="2:6" x14ac:dyDescent="0.25">
      <c r="B86" s="36">
        <v>1611</v>
      </c>
      <c r="C86" s="37" t="s">
        <v>760</v>
      </c>
      <c r="D86" s="36">
        <v>1000</v>
      </c>
      <c r="E86" s="10">
        <f t="shared" si="2"/>
        <v>1600</v>
      </c>
      <c r="F86" s="10">
        <f t="shared" si="3"/>
        <v>1610</v>
      </c>
    </row>
    <row r="87" spans="2:6" x14ac:dyDescent="0.25">
      <c r="B87" s="36">
        <v>1700</v>
      </c>
      <c r="C87" s="37" t="s">
        <v>761</v>
      </c>
      <c r="D87" s="36">
        <v>1000</v>
      </c>
      <c r="E87" s="10">
        <f t="shared" si="2"/>
        <v>1700</v>
      </c>
      <c r="F87" s="10">
        <f t="shared" si="3"/>
        <v>1700</v>
      </c>
    </row>
    <row r="88" spans="2:6" x14ac:dyDescent="0.25">
      <c r="B88" s="36">
        <v>1710</v>
      </c>
      <c r="C88" s="37" t="s">
        <v>762</v>
      </c>
      <c r="D88" s="36">
        <v>1000</v>
      </c>
      <c r="E88" s="10">
        <f t="shared" si="2"/>
        <v>1700</v>
      </c>
      <c r="F88" s="10">
        <f t="shared" si="3"/>
        <v>1710</v>
      </c>
    </row>
    <row r="89" spans="2:6" x14ac:dyDescent="0.25">
      <c r="B89" s="36">
        <v>1711</v>
      </c>
      <c r="C89" s="37" t="s">
        <v>763</v>
      </c>
      <c r="D89" s="36">
        <v>1000</v>
      </c>
      <c r="E89" s="10">
        <f t="shared" si="2"/>
        <v>1700</v>
      </c>
      <c r="F89" s="10">
        <f t="shared" si="3"/>
        <v>1710</v>
      </c>
    </row>
    <row r="90" spans="2:6" x14ac:dyDescent="0.25">
      <c r="B90" s="36">
        <v>1712</v>
      </c>
      <c r="C90" s="37" t="s">
        <v>764</v>
      </c>
      <c r="D90" s="36">
        <v>1000</v>
      </c>
      <c r="E90" s="10">
        <f t="shared" si="2"/>
        <v>1700</v>
      </c>
      <c r="F90" s="10">
        <f t="shared" si="3"/>
        <v>1710</v>
      </c>
    </row>
    <row r="91" spans="2:6" x14ac:dyDescent="0.25">
      <c r="B91" s="36">
        <v>1713</v>
      </c>
      <c r="C91" s="37" t="s">
        <v>765</v>
      </c>
      <c r="D91" s="36">
        <v>1000</v>
      </c>
      <c r="E91" s="10">
        <f t="shared" si="2"/>
        <v>1700</v>
      </c>
      <c r="F91" s="10">
        <f t="shared" si="3"/>
        <v>1710</v>
      </c>
    </row>
    <row r="92" spans="2:6" x14ac:dyDescent="0.25">
      <c r="B92" s="36">
        <v>1714</v>
      </c>
      <c r="C92" s="37" t="s">
        <v>766</v>
      </c>
      <c r="D92" s="36">
        <v>1000</v>
      </c>
      <c r="E92" s="10">
        <f t="shared" si="2"/>
        <v>1700</v>
      </c>
      <c r="F92" s="10">
        <f t="shared" si="3"/>
        <v>1710</v>
      </c>
    </row>
    <row r="93" spans="2:6" x14ac:dyDescent="0.25">
      <c r="B93" s="36">
        <v>1719</v>
      </c>
      <c r="C93" s="37" t="s">
        <v>767</v>
      </c>
      <c r="D93" s="36">
        <v>1000</v>
      </c>
      <c r="E93" s="10">
        <f t="shared" si="2"/>
        <v>1700</v>
      </c>
      <c r="F93" s="10">
        <f t="shared" si="3"/>
        <v>1710</v>
      </c>
    </row>
    <row r="94" spans="2:6" x14ac:dyDescent="0.25">
      <c r="B94" s="36">
        <v>1720</v>
      </c>
      <c r="C94" s="37" t="s">
        <v>768</v>
      </c>
      <c r="D94" s="36">
        <v>1000</v>
      </c>
      <c r="E94" s="10">
        <f t="shared" si="2"/>
        <v>1700</v>
      </c>
      <c r="F94" s="10">
        <f t="shared" si="3"/>
        <v>1720</v>
      </c>
    </row>
    <row r="95" spans="2:6" x14ac:dyDescent="0.25">
      <c r="B95" s="36">
        <v>2000</v>
      </c>
      <c r="C95" s="37" t="s">
        <v>769</v>
      </c>
      <c r="D95" s="36">
        <v>2000</v>
      </c>
      <c r="E95" s="10">
        <f t="shared" si="2"/>
        <v>2000</v>
      </c>
      <c r="F95" s="10">
        <f t="shared" si="3"/>
        <v>2000</v>
      </c>
    </row>
    <row r="96" spans="2:6" x14ac:dyDescent="0.25">
      <c r="B96" s="36">
        <v>2100</v>
      </c>
      <c r="C96" s="37" t="s">
        <v>770</v>
      </c>
      <c r="D96" s="36">
        <v>2000</v>
      </c>
      <c r="E96" s="10">
        <f t="shared" si="2"/>
        <v>2100</v>
      </c>
      <c r="F96" s="10">
        <f t="shared" si="3"/>
        <v>2100</v>
      </c>
    </row>
    <row r="97" spans="2:6" x14ac:dyDescent="0.25">
      <c r="B97" s="36">
        <v>2110</v>
      </c>
      <c r="C97" s="37" t="s">
        <v>771</v>
      </c>
      <c r="D97" s="36">
        <v>2000</v>
      </c>
      <c r="E97" s="10">
        <f t="shared" si="2"/>
        <v>2100</v>
      </c>
      <c r="F97" s="10">
        <f t="shared" si="3"/>
        <v>2110</v>
      </c>
    </row>
    <row r="98" spans="2:6" x14ac:dyDescent="0.25">
      <c r="B98" s="36">
        <v>2111</v>
      </c>
      <c r="C98" s="37" t="s">
        <v>771</v>
      </c>
      <c r="D98" s="36">
        <v>2000</v>
      </c>
      <c r="E98" s="10">
        <f t="shared" si="2"/>
        <v>2100</v>
      </c>
      <c r="F98" s="10">
        <f t="shared" si="3"/>
        <v>2110</v>
      </c>
    </row>
    <row r="99" spans="2:6" x14ac:dyDescent="0.25">
      <c r="B99" s="36">
        <v>2120</v>
      </c>
      <c r="C99" s="37" t="s">
        <v>772</v>
      </c>
      <c r="D99" s="36">
        <v>2000</v>
      </c>
      <c r="E99" s="10">
        <f t="shared" si="2"/>
        <v>2100</v>
      </c>
      <c r="F99" s="10">
        <f t="shared" si="3"/>
        <v>2120</v>
      </c>
    </row>
    <row r="100" spans="2:6" x14ac:dyDescent="0.25">
      <c r="B100" s="36">
        <v>2121</v>
      </c>
      <c r="C100" s="37" t="s">
        <v>772</v>
      </c>
      <c r="D100" s="36">
        <v>2000</v>
      </c>
      <c r="E100" s="10">
        <f t="shared" si="2"/>
        <v>2100</v>
      </c>
      <c r="F100" s="10">
        <f t="shared" si="3"/>
        <v>2120</v>
      </c>
    </row>
    <row r="101" spans="2:6" x14ac:dyDescent="0.25">
      <c r="B101" s="36">
        <v>2130</v>
      </c>
      <c r="C101" s="37" t="s">
        <v>773</v>
      </c>
      <c r="D101" s="36">
        <v>2000</v>
      </c>
      <c r="E101" s="10">
        <f t="shared" si="2"/>
        <v>2100</v>
      </c>
      <c r="F101" s="10">
        <f t="shared" si="3"/>
        <v>2130</v>
      </c>
    </row>
    <row r="102" spans="2:6" x14ac:dyDescent="0.25">
      <c r="B102" s="36">
        <v>2131</v>
      </c>
      <c r="C102" s="37" t="s">
        <v>773</v>
      </c>
      <c r="D102" s="36">
        <v>2000</v>
      </c>
      <c r="E102" s="10">
        <f t="shared" si="2"/>
        <v>2100</v>
      </c>
      <c r="F102" s="10">
        <f t="shared" si="3"/>
        <v>2130</v>
      </c>
    </row>
    <row r="103" spans="2:6" x14ac:dyDescent="0.25">
      <c r="B103" s="36">
        <v>2140</v>
      </c>
      <c r="C103" s="37" t="s">
        <v>774</v>
      </c>
      <c r="D103" s="36">
        <v>2000</v>
      </c>
      <c r="E103" s="10">
        <f t="shared" si="2"/>
        <v>2100</v>
      </c>
      <c r="F103" s="10">
        <f t="shared" si="3"/>
        <v>2140</v>
      </c>
    </row>
    <row r="104" spans="2:6" x14ac:dyDescent="0.25">
      <c r="B104" s="36">
        <v>2141</v>
      </c>
      <c r="C104" s="37" t="s">
        <v>774</v>
      </c>
      <c r="D104" s="36">
        <v>2000</v>
      </c>
      <c r="E104" s="10">
        <f t="shared" si="2"/>
        <v>2100</v>
      </c>
      <c r="F104" s="10">
        <f t="shared" si="3"/>
        <v>2140</v>
      </c>
    </row>
    <row r="105" spans="2:6" x14ac:dyDescent="0.25">
      <c r="B105" s="36">
        <v>2150</v>
      </c>
      <c r="C105" s="37" t="s">
        <v>775</v>
      </c>
      <c r="D105" s="36">
        <v>2000</v>
      </c>
      <c r="E105" s="10">
        <f t="shared" si="2"/>
        <v>2100</v>
      </c>
      <c r="F105" s="10">
        <f t="shared" si="3"/>
        <v>2150</v>
      </c>
    </row>
    <row r="106" spans="2:6" x14ac:dyDescent="0.25">
      <c r="B106" s="36">
        <v>2151</v>
      </c>
      <c r="C106" s="37" t="s">
        <v>775</v>
      </c>
      <c r="D106" s="36">
        <v>2000</v>
      </c>
      <c r="E106" s="10">
        <f t="shared" si="2"/>
        <v>2100</v>
      </c>
      <c r="F106" s="10">
        <f t="shared" si="3"/>
        <v>2150</v>
      </c>
    </row>
    <row r="107" spans="2:6" x14ac:dyDescent="0.25">
      <c r="B107" s="36">
        <v>2160</v>
      </c>
      <c r="C107" s="37" t="s">
        <v>776</v>
      </c>
      <c r="D107" s="36">
        <v>2000</v>
      </c>
      <c r="E107" s="10">
        <f t="shared" si="2"/>
        <v>2100</v>
      </c>
      <c r="F107" s="10">
        <f t="shared" si="3"/>
        <v>2160</v>
      </c>
    </row>
    <row r="108" spans="2:6" x14ac:dyDescent="0.25">
      <c r="B108" s="36">
        <v>2161</v>
      </c>
      <c r="C108" s="37" t="s">
        <v>776</v>
      </c>
      <c r="D108" s="36">
        <v>2000</v>
      </c>
      <c r="E108" s="10">
        <f t="shared" si="2"/>
        <v>2100</v>
      </c>
      <c r="F108" s="10">
        <f t="shared" si="3"/>
        <v>2160</v>
      </c>
    </row>
    <row r="109" spans="2:6" x14ac:dyDescent="0.25">
      <c r="B109" s="36">
        <v>2170</v>
      </c>
      <c r="C109" s="37" t="s">
        <v>777</v>
      </c>
      <c r="D109" s="36">
        <v>2000</v>
      </c>
      <c r="E109" s="10">
        <f t="shared" si="2"/>
        <v>2100</v>
      </c>
      <c r="F109" s="10">
        <f t="shared" si="3"/>
        <v>2170</v>
      </c>
    </row>
    <row r="110" spans="2:6" x14ac:dyDescent="0.25">
      <c r="B110" s="36">
        <v>2171</v>
      </c>
      <c r="C110" s="37" t="s">
        <v>777</v>
      </c>
      <c r="D110" s="36">
        <v>2000</v>
      </c>
      <c r="E110" s="10">
        <f t="shared" si="2"/>
        <v>2100</v>
      </c>
      <c r="F110" s="10">
        <f t="shared" si="3"/>
        <v>2170</v>
      </c>
    </row>
    <row r="111" spans="2:6" x14ac:dyDescent="0.25">
      <c r="B111" s="36">
        <v>2180</v>
      </c>
      <c r="C111" s="37" t="s">
        <v>778</v>
      </c>
      <c r="D111" s="36">
        <v>2000</v>
      </c>
      <c r="E111" s="10">
        <f t="shared" si="2"/>
        <v>2100</v>
      </c>
      <c r="F111" s="10">
        <f t="shared" si="3"/>
        <v>2180</v>
      </c>
    </row>
    <row r="112" spans="2:6" x14ac:dyDescent="0.25">
      <c r="B112" s="36">
        <v>2181</v>
      </c>
      <c r="C112" s="37" t="s">
        <v>778</v>
      </c>
      <c r="D112" s="36">
        <v>2000</v>
      </c>
      <c r="E112" s="10">
        <f t="shared" si="2"/>
        <v>2100</v>
      </c>
      <c r="F112" s="10">
        <f t="shared" si="3"/>
        <v>2180</v>
      </c>
    </row>
    <row r="113" spans="2:6" x14ac:dyDescent="0.25">
      <c r="B113" s="36">
        <v>2200</v>
      </c>
      <c r="C113" s="37" t="s">
        <v>779</v>
      </c>
      <c r="D113" s="36">
        <v>2000</v>
      </c>
      <c r="E113" s="10">
        <f t="shared" si="2"/>
        <v>2200</v>
      </c>
      <c r="F113" s="10">
        <f t="shared" si="3"/>
        <v>2200</v>
      </c>
    </row>
    <row r="114" spans="2:6" x14ac:dyDescent="0.25">
      <c r="B114" s="36">
        <v>2210</v>
      </c>
      <c r="C114" s="37" t="s">
        <v>780</v>
      </c>
      <c r="D114" s="36">
        <v>2000</v>
      </c>
      <c r="E114" s="10">
        <f t="shared" si="2"/>
        <v>2200</v>
      </c>
      <c r="F114" s="10">
        <f t="shared" si="3"/>
        <v>2210</v>
      </c>
    </row>
    <row r="115" spans="2:6" x14ac:dyDescent="0.25">
      <c r="B115" s="36">
        <v>2211</v>
      </c>
      <c r="C115" s="37" t="s">
        <v>781</v>
      </c>
      <c r="D115" s="36">
        <v>2000</v>
      </c>
      <c r="E115" s="10">
        <f t="shared" si="2"/>
        <v>2200</v>
      </c>
      <c r="F115" s="10">
        <f t="shared" si="3"/>
        <v>2210</v>
      </c>
    </row>
    <row r="116" spans="2:6" x14ac:dyDescent="0.25">
      <c r="B116" s="36">
        <v>2220</v>
      </c>
      <c r="C116" s="37" t="s">
        <v>782</v>
      </c>
      <c r="D116" s="36">
        <v>2000</v>
      </c>
      <c r="E116" s="10">
        <f t="shared" si="2"/>
        <v>2200</v>
      </c>
      <c r="F116" s="10">
        <f t="shared" si="3"/>
        <v>2220</v>
      </c>
    </row>
    <row r="117" spans="2:6" x14ac:dyDescent="0.25">
      <c r="B117" s="36">
        <v>2221</v>
      </c>
      <c r="C117" s="37" t="s">
        <v>782</v>
      </c>
      <c r="D117" s="36">
        <v>2000</v>
      </c>
      <c r="E117" s="10">
        <f t="shared" si="2"/>
        <v>2200</v>
      </c>
      <c r="F117" s="10">
        <f t="shared" si="3"/>
        <v>2220</v>
      </c>
    </row>
    <row r="118" spans="2:6" x14ac:dyDescent="0.25">
      <c r="B118" s="36">
        <v>2230</v>
      </c>
      <c r="C118" s="37" t="s">
        <v>783</v>
      </c>
      <c r="D118" s="36">
        <v>2000</v>
      </c>
      <c r="E118" s="10">
        <f t="shared" si="2"/>
        <v>2200</v>
      </c>
      <c r="F118" s="10">
        <f t="shared" si="3"/>
        <v>2230</v>
      </c>
    </row>
    <row r="119" spans="2:6" x14ac:dyDescent="0.25">
      <c r="B119" s="36">
        <v>2231</v>
      </c>
      <c r="C119" s="37" t="s">
        <v>783</v>
      </c>
      <c r="D119" s="36">
        <v>2000</v>
      </c>
      <c r="E119" s="10">
        <f t="shared" si="2"/>
        <v>2200</v>
      </c>
      <c r="F119" s="10">
        <f t="shared" si="3"/>
        <v>2230</v>
      </c>
    </row>
    <row r="120" spans="2:6" x14ac:dyDescent="0.25">
      <c r="B120" s="36">
        <v>2300</v>
      </c>
      <c r="C120" s="37" t="s">
        <v>784</v>
      </c>
      <c r="D120" s="36">
        <v>2000</v>
      </c>
      <c r="E120" s="10">
        <f t="shared" si="2"/>
        <v>2300</v>
      </c>
      <c r="F120" s="10">
        <f t="shared" si="3"/>
        <v>2300</v>
      </c>
    </row>
    <row r="121" spans="2:6" x14ac:dyDescent="0.25">
      <c r="B121" s="36">
        <v>2310</v>
      </c>
      <c r="C121" s="37" t="s">
        <v>785</v>
      </c>
      <c r="D121" s="36">
        <v>2000</v>
      </c>
      <c r="E121" s="10">
        <f t="shared" si="2"/>
        <v>2300</v>
      </c>
      <c r="F121" s="10">
        <f t="shared" si="3"/>
        <v>2310</v>
      </c>
    </row>
    <row r="122" spans="2:6" x14ac:dyDescent="0.25">
      <c r="B122" s="36">
        <v>2311</v>
      </c>
      <c r="C122" s="37" t="s">
        <v>785</v>
      </c>
      <c r="D122" s="36">
        <v>2000</v>
      </c>
      <c r="E122" s="10">
        <f t="shared" si="2"/>
        <v>2300</v>
      </c>
      <c r="F122" s="10">
        <f t="shared" si="3"/>
        <v>2310</v>
      </c>
    </row>
    <row r="123" spans="2:6" x14ac:dyDescent="0.25">
      <c r="B123" s="36">
        <v>2320</v>
      </c>
      <c r="C123" s="37" t="s">
        <v>786</v>
      </c>
      <c r="D123" s="36">
        <v>2000</v>
      </c>
      <c r="E123" s="10">
        <f t="shared" si="2"/>
        <v>2300</v>
      </c>
      <c r="F123" s="10">
        <f t="shared" si="3"/>
        <v>2320</v>
      </c>
    </row>
    <row r="124" spans="2:6" x14ac:dyDescent="0.25">
      <c r="B124" s="36">
        <v>2321</v>
      </c>
      <c r="C124" s="37" t="s">
        <v>786</v>
      </c>
      <c r="D124" s="36">
        <v>2000</v>
      </c>
      <c r="E124" s="10">
        <f t="shared" si="2"/>
        <v>2300</v>
      </c>
      <c r="F124" s="10">
        <f t="shared" si="3"/>
        <v>2320</v>
      </c>
    </row>
    <row r="125" spans="2:6" x14ac:dyDescent="0.25">
      <c r="B125" s="36">
        <v>2330</v>
      </c>
      <c r="C125" s="37" t="s">
        <v>787</v>
      </c>
      <c r="D125" s="36">
        <v>2000</v>
      </c>
      <c r="E125" s="10">
        <f t="shared" si="2"/>
        <v>2300</v>
      </c>
      <c r="F125" s="10">
        <f t="shared" si="3"/>
        <v>2330</v>
      </c>
    </row>
    <row r="126" spans="2:6" x14ac:dyDescent="0.25">
      <c r="B126" s="36">
        <v>2331</v>
      </c>
      <c r="C126" s="37" t="s">
        <v>787</v>
      </c>
      <c r="D126" s="36">
        <v>2000</v>
      </c>
      <c r="E126" s="10">
        <f t="shared" si="2"/>
        <v>2300</v>
      </c>
      <c r="F126" s="10">
        <f t="shared" si="3"/>
        <v>2330</v>
      </c>
    </row>
    <row r="127" spans="2:6" x14ac:dyDescent="0.25">
      <c r="B127" s="36">
        <v>2340</v>
      </c>
      <c r="C127" s="37" t="s">
        <v>788</v>
      </c>
      <c r="D127" s="36">
        <v>2000</v>
      </c>
      <c r="E127" s="10">
        <f t="shared" si="2"/>
        <v>2300</v>
      </c>
      <c r="F127" s="10">
        <f t="shared" si="3"/>
        <v>2340</v>
      </c>
    </row>
    <row r="128" spans="2:6" x14ac:dyDescent="0.25">
      <c r="B128" s="36">
        <v>2341</v>
      </c>
      <c r="C128" s="37" t="s">
        <v>788</v>
      </c>
      <c r="D128" s="36">
        <v>2000</v>
      </c>
      <c r="E128" s="10">
        <f t="shared" si="2"/>
        <v>2300</v>
      </c>
      <c r="F128" s="10">
        <f t="shared" si="3"/>
        <v>2340</v>
      </c>
    </row>
    <row r="129" spans="2:6" x14ac:dyDescent="0.25">
      <c r="B129" s="36">
        <v>2350</v>
      </c>
      <c r="C129" s="37" t="s">
        <v>789</v>
      </c>
      <c r="D129" s="36">
        <v>2000</v>
      </c>
      <c r="E129" s="10">
        <f t="shared" si="2"/>
        <v>2300</v>
      </c>
      <c r="F129" s="10">
        <f t="shared" si="3"/>
        <v>2350</v>
      </c>
    </row>
    <row r="130" spans="2:6" x14ac:dyDescent="0.25">
      <c r="B130" s="36">
        <v>2351</v>
      </c>
      <c r="C130" s="37" t="s">
        <v>789</v>
      </c>
      <c r="D130" s="36">
        <v>2000</v>
      </c>
      <c r="E130" s="10">
        <f t="shared" si="2"/>
        <v>2300</v>
      </c>
      <c r="F130" s="10">
        <f t="shared" si="3"/>
        <v>2350</v>
      </c>
    </row>
    <row r="131" spans="2:6" x14ac:dyDescent="0.25">
      <c r="B131" s="36">
        <v>2360</v>
      </c>
      <c r="C131" s="37" t="s">
        <v>790</v>
      </c>
      <c r="D131" s="36">
        <v>2000</v>
      </c>
      <c r="E131" s="10">
        <f t="shared" si="2"/>
        <v>2300</v>
      </c>
      <c r="F131" s="10">
        <f t="shared" si="3"/>
        <v>2360</v>
      </c>
    </row>
    <row r="132" spans="2:6" x14ac:dyDescent="0.25">
      <c r="B132" s="36">
        <v>2361</v>
      </c>
      <c r="C132" s="37" t="s">
        <v>790</v>
      </c>
      <c r="D132" s="36">
        <v>2000</v>
      </c>
      <c r="E132" s="10">
        <f t="shared" ref="E132:E195" si="4">+LEFT(B132,2)*100</f>
        <v>2300</v>
      </c>
      <c r="F132" s="10">
        <f t="shared" ref="F132:F195" si="5">+LEFT(B132,3)*10</f>
        <v>2360</v>
      </c>
    </row>
    <row r="133" spans="2:6" x14ac:dyDescent="0.25">
      <c r="B133" s="36">
        <v>2370</v>
      </c>
      <c r="C133" s="37" t="s">
        <v>791</v>
      </c>
      <c r="D133" s="36">
        <v>2000</v>
      </c>
      <c r="E133" s="10">
        <f t="shared" si="4"/>
        <v>2300</v>
      </c>
      <c r="F133" s="10">
        <f t="shared" si="5"/>
        <v>2370</v>
      </c>
    </row>
    <row r="134" spans="2:6" x14ac:dyDescent="0.25">
      <c r="B134" s="36">
        <v>2371</v>
      </c>
      <c r="C134" s="37" t="s">
        <v>791</v>
      </c>
      <c r="D134" s="36">
        <v>2000</v>
      </c>
      <c r="E134" s="10">
        <f t="shared" si="4"/>
        <v>2300</v>
      </c>
      <c r="F134" s="10">
        <f t="shared" si="5"/>
        <v>2370</v>
      </c>
    </row>
    <row r="135" spans="2:6" x14ac:dyDescent="0.25">
      <c r="B135" s="36">
        <v>2380</v>
      </c>
      <c r="C135" s="37" t="s">
        <v>792</v>
      </c>
      <c r="D135" s="36">
        <v>2000</v>
      </c>
      <c r="E135" s="10">
        <f t="shared" si="4"/>
        <v>2300</v>
      </c>
      <c r="F135" s="10">
        <f t="shared" si="5"/>
        <v>2380</v>
      </c>
    </row>
    <row r="136" spans="2:6" x14ac:dyDescent="0.25">
      <c r="B136" s="36">
        <v>2381</v>
      </c>
      <c r="C136" s="37" t="s">
        <v>792</v>
      </c>
      <c r="D136" s="36">
        <v>2000</v>
      </c>
      <c r="E136" s="10">
        <f t="shared" si="4"/>
        <v>2300</v>
      </c>
      <c r="F136" s="10">
        <f t="shared" si="5"/>
        <v>2380</v>
      </c>
    </row>
    <row r="137" spans="2:6" x14ac:dyDescent="0.25">
      <c r="B137" s="36">
        <v>2390</v>
      </c>
      <c r="C137" s="37" t="s">
        <v>793</v>
      </c>
      <c r="D137" s="36">
        <v>2000</v>
      </c>
      <c r="E137" s="10">
        <f t="shared" si="4"/>
        <v>2300</v>
      </c>
      <c r="F137" s="10">
        <f t="shared" si="5"/>
        <v>2390</v>
      </c>
    </row>
    <row r="138" spans="2:6" x14ac:dyDescent="0.25">
      <c r="B138" s="36">
        <v>2391</v>
      </c>
      <c r="C138" s="37" t="s">
        <v>793</v>
      </c>
      <c r="D138" s="36">
        <v>2000</v>
      </c>
      <c r="E138" s="10">
        <f t="shared" si="4"/>
        <v>2300</v>
      </c>
      <c r="F138" s="10">
        <f t="shared" si="5"/>
        <v>2390</v>
      </c>
    </row>
    <row r="139" spans="2:6" x14ac:dyDescent="0.25">
      <c r="B139" s="36">
        <v>2400</v>
      </c>
      <c r="C139" s="37" t="s">
        <v>794</v>
      </c>
      <c r="D139" s="36">
        <v>2000</v>
      </c>
      <c r="E139" s="10">
        <f t="shared" si="4"/>
        <v>2400</v>
      </c>
      <c r="F139" s="10">
        <f t="shared" si="5"/>
        <v>2400</v>
      </c>
    </row>
    <row r="140" spans="2:6" x14ac:dyDescent="0.25">
      <c r="B140" s="36">
        <v>2410</v>
      </c>
      <c r="C140" s="37" t="s">
        <v>795</v>
      </c>
      <c r="D140" s="36">
        <v>2000</v>
      </c>
      <c r="E140" s="10">
        <f t="shared" si="4"/>
        <v>2400</v>
      </c>
      <c r="F140" s="10">
        <f t="shared" si="5"/>
        <v>2410</v>
      </c>
    </row>
    <row r="141" spans="2:6" x14ac:dyDescent="0.25">
      <c r="B141" s="36">
        <v>2411</v>
      </c>
      <c r="C141" s="37" t="s">
        <v>796</v>
      </c>
      <c r="D141" s="36">
        <v>2000</v>
      </c>
      <c r="E141" s="10">
        <f t="shared" si="4"/>
        <v>2400</v>
      </c>
      <c r="F141" s="10">
        <f t="shared" si="5"/>
        <v>2410</v>
      </c>
    </row>
    <row r="142" spans="2:6" x14ac:dyDescent="0.25">
      <c r="B142" s="36">
        <v>2419</v>
      </c>
      <c r="C142" s="37" t="s">
        <v>797</v>
      </c>
      <c r="D142" s="36">
        <v>2000</v>
      </c>
      <c r="E142" s="10">
        <f t="shared" si="4"/>
        <v>2400</v>
      </c>
      <c r="F142" s="10">
        <f t="shared" si="5"/>
        <v>2410</v>
      </c>
    </row>
    <row r="143" spans="2:6" x14ac:dyDescent="0.25">
      <c r="B143" s="36">
        <v>2420</v>
      </c>
      <c r="C143" s="37" t="s">
        <v>798</v>
      </c>
      <c r="D143" s="36">
        <v>2000</v>
      </c>
      <c r="E143" s="10">
        <f t="shared" si="4"/>
        <v>2400</v>
      </c>
      <c r="F143" s="10">
        <f t="shared" si="5"/>
        <v>2420</v>
      </c>
    </row>
    <row r="144" spans="2:6" x14ac:dyDescent="0.25">
      <c r="B144" s="36">
        <v>2421</v>
      </c>
      <c r="C144" s="37" t="s">
        <v>798</v>
      </c>
      <c r="D144" s="36">
        <v>2000</v>
      </c>
      <c r="E144" s="10">
        <f t="shared" si="4"/>
        <v>2400</v>
      </c>
      <c r="F144" s="10">
        <f t="shared" si="5"/>
        <v>2420</v>
      </c>
    </row>
    <row r="145" spans="2:6" x14ac:dyDescent="0.25">
      <c r="B145" s="36">
        <v>2430</v>
      </c>
      <c r="C145" s="37" t="s">
        <v>799</v>
      </c>
      <c r="D145" s="36">
        <v>2000</v>
      </c>
      <c r="E145" s="10">
        <f t="shared" si="4"/>
        <v>2400</v>
      </c>
      <c r="F145" s="10">
        <f t="shared" si="5"/>
        <v>2430</v>
      </c>
    </row>
    <row r="146" spans="2:6" x14ac:dyDescent="0.25">
      <c r="B146" s="36">
        <v>2431</v>
      </c>
      <c r="C146" s="37" t="s">
        <v>799</v>
      </c>
      <c r="D146" s="36">
        <v>2000</v>
      </c>
      <c r="E146" s="10">
        <f t="shared" si="4"/>
        <v>2400</v>
      </c>
      <c r="F146" s="10">
        <f t="shared" si="5"/>
        <v>2430</v>
      </c>
    </row>
    <row r="147" spans="2:6" x14ac:dyDescent="0.25">
      <c r="B147" s="36">
        <v>2440</v>
      </c>
      <c r="C147" s="37" t="s">
        <v>800</v>
      </c>
      <c r="D147" s="36">
        <v>2000</v>
      </c>
      <c r="E147" s="10">
        <f t="shared" si="4"/>
        <v>2400</v>
      </c>
      <c r="F147" s="10">
        <f t="shared" si="5"/>
        <v>2440</v>
      </c>
    </row>
    <row r="148" spans="2:6" x14ac:dyDescent="0.25">
      <c r="B148" s="36">
        <v>2441</v>
      </c>
      <c r="C148" s="37" t="s">
        <v>800</v>
      </c>
      <c r="D148" s="36">
        <v>2000</v>
      </c>
      <c r="E148" s="10">
        <f t="shared" si="4"/>
        <v>2400</v>
      </c>
      <c r="F148" s="10">
        <f t="shared" si="5"/>
        <v>2440</v>
      </c>
    </row>
    <row r="149" spans="2:6" x14ac:dyDescent="0.25">
      <c r="B149" s="36">
        <v>2450</v>
      </c>
      <c r="C149" s="37" t="s">
        <v>801</v>
      </c>
      <c r="D149" s="36">
        <v>2000</v>
      </c>
      <c r="E149" s="10">
        <f t="shared" si="4"/>
        <v>2400</v>
      </c>
      <c r="F149" s="10">
        <f t="shared" si="5"/>
        <v>2450</v>
      </c>
    </row>
    <row r="150" spans="2:6" x14ac:dyDescent="0.25">
      <c r="B150" s="36">
        <v>2451</v>
      </c>
      <c r="C150" s="37" t="s">
        <v>801</v>
      </c>
      <c r="D150" s="36">
        <v>2000</v>
      </c>
      <c r="E150" s="10">
        <f t="shared" si="4"/>
        <v>2400</v>
      </c>
      <c r="F150" s="10">
        <f t="shared" si="5"/>
        <v>2450</v>
      </c>
    </row>
    <row r="151" spans="2:6" x14ac:dyDescent="0.25">
      <c r="B151" s="36">
        <v>2460</v>
      </c>
      <c r="C151" s="37" t="s">
        <v>802</v>
      </c>
      <c r="D151" s="36">
        <v>2000</v>
      </c>
      <c r="E151" s="10">
        <f t="shared" si="4"/>
        <v>2400</v>
      </c>
      <c r="F151" s="10">
        <f t="shared" si="5"/>
        <v>2460</v>
      </c>
    </row>
    <row r="152" spans="2:6" x14ac:dyDescent="0.25">
      <c r="B152" s="36">
        <v>2461</v>
      </c>
      <c r="C152" s="37" t="s">
        <v>802</v>
      </c>
      <c r="D152" s="36">
        <v>2000</v>
      </c>
      <c r="E152" s="10">
        <f t="shared" si="4"/>
        <v>2400</v>
      </c>
      <c r="F152" s="10">
        <f t="shared" si="5"/>
        <v>2460</v>
      </c>
    </row>
    <row r="153" spans="2:6" x14ac:dyDescent="0.25">
      <c r="B153" s="36">
        <v>2470</v>
      </c>
      <c r="C153" s="37" t="s">
        <v>803</v>
      </c>
      <c r="D153" s="36">
        <v>2000</v>
      </c>
      <c r="E153" s="10">
        <f t="shared" si="4"/>
        <v>2400</v>
      </c>
      <c r="F153" s="10">
        <f t="shared" si="5"/>
        <v>2470</v>
      </c>
    </row>
    <row r="154" spans="2:6" x14ac:dyDescent="0.25">
      <c r="B154" s="36">
        <v>2471</v>
      </c>
      <c r="C154" s="37" t="s">
        <v>803</v>
      </c>
      <c r="D154" s="36">
        <v>2000</v>
      </c>
      <c r="E154" s="10">
        <f t="shared" si="4"/>
        <v>2400</v>
      </c>
      <c r="F154" s="10">
        <f t="shared" si="5"/>
        <v>2470</v>
      </c>
    </row>
    <row r="155" spans="2:6" x14ac:dyDescent="0.25">
      <c r="B155" s="36">
        <v>2480</v>
      </c>
      <c r="C155" s="37" t="s">
        <v>804</v>
      </c>
      <c r="D155" s="36">
        <v>2000</v>
      </c>
      <c r="E155" s="10">
        <f t="shared" si="4"/>
        <v>2400</v>
      </c>
      <c r="F155" s="10">
        <f t="shared" si="5"/>
        <v>2480</v>
      </c>
    </row>
    <row r="156" spans="2:6" x14ac:dyDescent="0.25">
      <c r="B156" s="36">
        <v>2481</v>
      </c>
      <c r="C156" s="37" t="s">
        <v>804</v>
      </c>
      <c r="D156" s="36">
        <v>2000</v>
      </c>
      <c r="E156" s="10">
        <f t="shared" si="4"/>
        <v>2400</v>
      </c>
      <c r="F156" s="10">
        <f t="shared" si="5"/>
        <v>2480</v>
      </c>
    </row>
    <row r="157" spans="2:6" x14ac:dyDescent="0.25">
      <c r="B157" s="36">
        <v>2490</v>
      </c>
      <c r="C157" s="37" t="s">
        <v>805</v>
      </c>
      <c r="D157" s="36">
        <v>2000</v>
      </c>
      <c r="E157" s="10">
        <f t="shared" si="4"/>
        <v>2400</v>
      </c>
      <c r="F157" s="10">
        <f t="shared" si="5"/>
        <v>2490</v>
      </c>
    </row>
    <row r="158" spans="2:6" x14ac:dyDescent="0.25">
      <c r="B158" s="36">
        <v>2491</v>
      </c>
      <c r="C158" s="37" t="s">
        <v>805</v>
      </c>
      <c r="D158" s="36">
        <v>2000</v>
      </c>
      <c r="E158" s="10">
        <f t="shared" si="4"/>
        <v>2400</v>
      </c>
      <c r="F158" s="10">
        <f t="shared" si="5"/>
        <v>2490</v>
      </c>
    </row>
    <row r="159" spans="2:6" x14ac:dyDescent="0.25">
      <c r="B159" s="36">
        <v>2500</v>
      </c>
      <c r="C159" s="37" t="s">
        <v>806</v>
      </c>
      <c r="D159" s="36">
        <v>2000</v>
      </c>
      <c r="E159" s="10">
        <f t="shared" si="4"/>
        <v>2500</v>
      </c>
      <c r="F159" s="10">
        <f t="shared" si="5"/>
        <v>2500</v>
      </c>
    </row>
    <row r="160" spans="2:6" x14ac:dyDescent="0.25">
      <c r="B160" s="36">
        <v>2510</v>
      </c>
      <c r="C160" s="37" t="s">
        <v>807</v>
      </c>
      <c r="D160" s="36">
        <v>2000</v>
      </c>
      <c r="E160" s="10">
        <f t="shared" si="4"/>
        <v>2500</v>
      </c>
      <c r="F160" s="10">
        <f t="shared" si="5"/>
        <v>2510</v>
      </c>
    </row>
    <row r="161" spans="2:6" x14ac:dyDescent="0.25">
      <c r="B161" s="36">
        <v>2511</v>
      </c>
      <c r="C161" s="37" t="s">
        <v>807</v>
      </c>
      <c r="D161" s="36">
        <v>2000</v>
      </c>
      <c r="E161" s="10">
        <f t="shared" si="4"/>
        <v>2500</v>
      </c>
      <c r="F161" s="10">
        <f t="shared" si="5"/>
        <v>2510</v>
      </c>
    </row>
    <row r="162" spans="2:6" x14ac:dyDescent="0.25">
      <c r="B162" s="36">
        <v>2520</v>
      </c>
      <c r="C162" s="37" t="s">
        <v>808</v>
      </c>
      <c r="D162" s="36">
        <v>2000</v>
      </c>
      <c r="E162" s="10">
        <f t="shared" si="4"/>
        <v>2500</v>
      </c>
      <c r="F162" s="10">
        <f t="shared" si="5"/>
        <v>2520</v>
      </c>
    </row>
    <row r="163" spans="2:6" x14ac:dyDescent="0.25">
      <c r="B163" s="36">
        <v>2521</v>
      </c>
      <c r="C163" s="37" t="s">
        <v>808</v>
      </c>
      <c r="D163" s="36">
        <v>2000</v>
      </c>
      <c r="E163" s="10">
        <f t="shared" si="4"/>
        <v>2500</v>
      </c>
      <c r="F163" s="10">
        <f t="shared" si="5"/>
        <v>2520</v>
      </c>
    </row>
    <row r="164" spans="2:6" x14ac:dyDescent="0.25">
      <c r="B164" s="36">
        <v>2530</v>
      </c>
      <c r="C164" s="37" t="s">
        <v>809</v>
      </c>
      <c r="D164" s="36">
        <v>2000</v>
      </c>
      <c r="E164" s="10">
        <f t="shared" si="4"/>
        <v>2500</v>
      </c>
      <c r="F164" s="10">
        <f t="shared" si="5"/>
        <v>2530</v>
      </c>
    </row>
    <row r="165" spans="2:6" x14ac:dyDescent="0.25">
      <c r="B165" s="36">
        <v>2531</v>
      </c>
      <c r="C165" s="37" t="s">
        <v>809</v>
      </c>
      <c r="D165" s="36">
        <v>2000</v>
      </c>
      <c r="E165" s="10">
        <f t="shared" si="4"/>
        <v>2500</v>
      </c>
      <c r="F165" s="10">
        <f t="shared" si="5"/>
        <v>2530</v>
      </c>
    </row>
    <row r="166" spans="2:6" x14ac:dyDescent="0.25">
      <c r="B166" s="36">
        <v>2540</v>
      </c>
      <c r="C166" s="37" t="s">
        <v>810</v>
      </c>
      <c r="D166" s="36">
        <v>2000</v>
      </c>
      <c r="E166" s="10">
        <f t="shared" si="4"/>
        <v>2500</v>
      </c>
      <c r="F166" s="10">
        <f t="shared" si="5"/>
        <v>2540</v>
      </c>
    </row>
    <row r="167" spans="2:6" x14ac:dyDescent="0.25">
      <c r="B167" s="36">
        <v>2541</v>
      </c>
      <c r="C167" s="37" t="s">
        <v>810</v>
      </c>
      <c r="D167" s="36">
        <v>2000</v>
      </c>
      <c r="E167" s="10">
        <f t="shared" si="4"/>
        <v>2500</v>
      </c>
      <c r="F167" s="10">
        <f t="shared" si="5"/>
        <v>2540</v>
      </c>
    </row>
    <row r="168" spans="2:6" x14ac:dyDescent="0.25">
      <c r="B168" s="36">
        <v>2550</v>
      </c>
      <c r="C168" s="37" t="s">
        <v>811</v>
      </c>
      <c r="D168" s="36">
        <v>2000</v>
      </c>
      <c r="E168" s="10">
        <f t="shared" si="4"/>
        <v>2500</v>
      </c>
      <c r="F168" s="10">
        <f t="shared" si="5"/>
        <v>2550</v>
      </c>
    </row>
    <row r="169" spans="2:6" x14ac:dyDescent="0.25">
      <c r="B169" s="36">
        <v>2551</v>
      </c>
      <c r="C169" s="37" t="s">
        <v>811</v>
      </c>
      <c r="D169" s="36">
        <v>2000</v>
      </c>
      <c r="E169" s="10">
        <f t="shared" si="4"/>
        <v>2500</v>
      </c>
      <c r="F169" s="10">
        <f t="shared" si="5"/>
        <v>2550</v>
      </c>
    </row>
    <row r="170" spans="2:6" x14ac:dyDescent="0.25">
      <c r="B170" s="36">
        <v>2560</v>
      </c>
      <c r="C170" s="37" t="s">
        <v>812</v>
      </c>
      <c r="D170" s="36">
        <v>2000</v>
      </c>
      <c r="E170" s="10">
        <f t="shared" si="4"/>
        <v>2500</v>
      </c>
      <c r="F170" s="10">
        <f t="shared" si="5"/>
        <v>2560</v>
      </c>
    </row>
    <row r="171" spans="2:6" x14ac:dyDescent="0.25">
      <c r="B171" s="36">
        <v>2561</v>
      </c>
      <c r="C171" s="37" t="s">
        <v>812</v>
      </c>
      <c r="D171" s="36">
        <v>2000</v>
      </c>
      <c r="E171" s="10">
        <f t="shared" si="4"/>
        <v>2500</v>
      </c>
      <c r="F171" s="10">
        <f t="shared" si="5"/>
        <v>2560</v>
      </c>
    </row>
    <row r="172" spans="2:6" x14ac:dyDescent="0.25">
      <c r="B172" s="36">
        <v>2590</v>
      </c>
      <c r="C172" s="37" t="s">
        <v>813</v>
      </c>
      <c r="D172" s="36">
        <v>2000</v>
      </c>
      <c r="E172" s="10">
        <f t="shared" si="4"/>
        <v>2500</v>
      </c>
      <c r="F172" s="10">
        <f t="shared" si="5"/>
        <v>2590</v>
      </c>
    </row>
    <row r="173" spans="2:6" x14ac:dyDescent="0.25">
      <c r="B173" s="36">
        <v>2591</v>
      </c>
      <c r="C173" s="37" t="s">
        <v>813</v>
      </c>
      <c r="D173" s="36">
        <v>2000</v>
      </c>
      <c r="E173" s="10">
        <f t="shared" si="4"/>
        <v>2500</v>
      </c>
      <c r="F173" s="10">
        <f t="shared" si="5"/>
        <v>2590</v>
      </c>
    </row>
    <row r="174" spans="2:6" x14ac:dyDescent="0.25">
      <c r="B174" s="36">
        <v>2600</v>
      </c>
      <c r="C174" s="37" t="s">
        <v>814</v>
      </c>
      <c r="D174" s="36">
        <v>2000</v>
      </c>
      <c r="E174" s="10">
        <f t="shared" si="4"/>
        <v>2600</v>
      </c>
      <c r="F174" s="10">
        <f t="shared" si="5"/>
        <v>2600</v>
      </c>
    </row>
    <row r="175" spans="2:6" x14ac:dyDescent="0.25">
      <c r="B175" s="36">
        <v>2610</v>
      </c>
      <c r="C175" s="37" t="s">
        <v>814</v>
      </c>
      <c r="D175" s="36">
        <v>2000</v>
      </c>
      <c r="E175" s="10">
        <f t="shared" si="4"/>
        <v>2600</v>
      </c>
      <c r="F175" s="10">
        <f t="shared" si="5"/>
        <v>2610</v>
      </c>
    </row>
    <row r="176" spans="2:6" x14ac:dyDescent="0.25">
      <c r="B176" s="36">
        <v>2611</v>
      </c>
      <c r="C176" s="37" t="s">
        <v>814</v>
      </c>
      <c r="D176" s="36">
        <v>2000</v>
      </c>
      <c r="E176" s="10">
        <f t="shared" si="4"/>
        <v>2600</v>
      </c>
      <c r="F176" s="10">
        <f t="shared" si="5"/>
        <v>2610</v>
      </c>
    </row>
    <row r="177" spans="2:6" x14ac:dyDescent="0.25">
      <c r="B177" s="36">
        <v>2620</v>
      </c>
      <c r="C177" s="37" t="s">
        <v>815</v>
      </c>
      <c r="D177" s="36">
        <v>2000</v>
      </c>
      <c r="E177" s="10">
        <f t="shared" si="4"/>
        <v>2600</v>
      </c>
      <c r="F177" s="10">
        <f t="shared" si="5"/>
        <v>2620</v>
      </c>
    </row>
    <row r="178" spans="2:6" x14ac:dyDescent="0.25">
      <c r="B178" s="36">
        <v>2621</v>
      </c>
      <c r="C178" s="37" t="s">
        <v>815</v>
      </c>
      <c r="D178" s="36">
        <v>2000</v>
      </c>
      <c r="E178" s="10">
        <f t="shared" si="4"/>
        <v>2600</v>
      </c>
      <c r="F178" s="10">
        <f t="shared" si="5"/>
        <v>2620</v>
      </c>
    </row>
    <row r="179" spans="2:6" x14ac:dyDescent="0.25">
      <c r="B179" s="36">
        <v>2700</v>
      </c>
      <c r="C179" s="37" t="s">
        <v>816</v>
      </c>
      <c r="D179" s="36">
        <v>2000</v>
      </c>
      <c r="E179" s="10">
        <f t="shared" si="4"/>
        <v>2700</v>
      </c>
      <c r="F179" s="10">
        <f t="shared" si="5"/>
        <v>2700</v>
      </c>
    </row>
    <row r="180" spans="2:6" x14ac:dyDescent="0.25">
      <c r="B180" s="36">
        <v>2710</v>
      </c>
      <c r="C180" s="37" t="s">
        <v>817</v>
      </c>
      <c r="D180" s="36">
        <v>2000</v>
      </c>
      <c r="E180" s="10">
        <f t="shared" si="4"/>
        <v>2700</v>
      </c>
      <c r="F180" s="10">
        <f t="shared" si="5"/>
        <v>2710</v>
      </c>
    </row>
    <row r="181" spans="2:6" x14ac:dyDescent="0.25">
      <c r="B181" s="36">
        <v>2711</v>
      </c>
      <c r="C181" s="37" t="s">
        <v>817</v>
      </c>
      <c r="D181" s="36">
        <v>2000</v>
      </c>
      <c r="E181" s="10">
        <f t="shared" si="4"/>
        <v>2700</v>
      </c>
      <c r="F181" s="10">
        <f t="shared" si="5"/>
        <v>2710</v>
      </c>
    </row>
    <row r="182" spans="2:6" x14ac:dyDescent="0.25">
      <c r="B182" s="36">
        <v>2720</v>
      </c>
      <c r="C182" s="37" t="s">
        <v>818</v>
      </c>
      <c r="D182" s="36">
        <v>2000</v>
      </c>
      <c r="E182" s="10">
        <f t="shared" si="4"/>
        <v>2700</v>
      </c>
      <c r="F182" s="10">
        <f t="shared" si="5"/>
        <v>2720</v>
      </c>
    </row>
    <row r="183" spans="2:6" x14ac:dyDescent="0.25">
      <c r="B183" s="36">
        <v>2721</v>
      </c>
      <c r="C183" s="37" t="s">
        <v>818</v>
      </c>
      <c r="D183" s="36">
        <v>2000</v>
      </c>
      <c r="E183" s="10">
        <f t="shared" si="4"/>
        <v>2700</v>
      </c>
      <c r="F183" s="10">
        <f t="shared" si="5"/>
        <v>2720</v>
      </c>
    </row>
    <row r="184" spans="2:6" x14ac:dyDescent="0.25">
      <c r="B184" s="36">
        <v>2730</v>
      </c>
      <c r="C184" s="37" t="s">
        <v>819</v>
      </c>
      <c r="D184" s="36">
        <v>2000</v>
      </c>
      <c r="E184" s="10">
        <f t="shared" si="4"/>
        <v>2700</v>
      </c>
      <c r="F184" s="10">
        <f t="shared" si="5"/>
        <v>2730</v>
      </c>
    </row>
    <row r="185" spans="2:6" x14ac:dyDescent="0.25">
      <c r="B185" s="36">
        <v>2731</v>
      </c>
      <c r="C185" s="37" t="s">
        <v>819</v>
      </c>
      <c r="D185" s="36">
        <v>2000</v>
      </c>
      <c r="E185" s="10">
        <f t="shared" si="4"/>
        <v>2700</v>
      </c>
      <c r="F185" s="10">
        <f t="shared" si="5"/>
        <v>2730</v>
      </c>
    </row>
    <row r="186" spans="2:6" x14ac:dyDescent="0.25">
      <c r="B186" s="36">
        <v>2740</v>
      </c>
      <c r="C186" s="37" t="s">
        <v>820</v>
      </c>
      <c r="D186" s="36">
        <v>2000</v>
      </c>
      <c r="E186" s="10">
        <f t="shared" si="4"/>
        <v>2700</v>
      </c>
      <c r="F186" s="10">
        <f t="shared" si="5"/>
        <v>2740</v>
      </c>
    </row>
    <row r="187" spans="2:6" x14ac:dyDescent="0.25">
      <c r="B187" s="36">
        <v>2741</v>
      </c>
      <c r="C187" s="37" t="s">
        <v>820</v>
      </c>
      <c r="D187" s="36">
        <v>2000</v>
      </c>
      <c r="E187" s="10">
        <f t="shared" si="4"/>
        <v>2700</v>
      </c>
      <c r="F187" s="10">
        <f t="shared" si="5"/>
        <v>2740</v>
      </c>
    </row>
    <row r="188" spans="2:6" x14ac:dyDescent="0.25">
      <c r="B188" s="36">
        <v>2750</v>
      </c>
      <c r="C188" s="37" t="s">
        <v>821</v>
      </c>
      <c r="D188" s="36">
        <v>2000</v>
      </c>
      <c r="E188" s="10">
        <f t="shared" si="4"/>
        <v>2700</v>
      </c>
      <c r="F188" s="10">
        <f t="shared" si="5"/>
        <v>2750</v>
      </c>
    </row>
    <row r="189" spans="2:6" x14ac:dyDescent="0.25">
      <c r="B189" s="36">
        <v>2751</v>
      </c>
      <c r="C189" s="37" t="s">
        <v>821</v>
      </c>
      <c r="D189" s="36">
        <v>2000</v>
      </c>
      <c r="E189" s="10">
        <f t="shared" si="4"/>
        <v>2700</v>
      </c>
      <c r="F189" s="10">
        <f t="shared" si="5"/>
        <v>2750</v>
      </c>
    </row>
    <row r="190" spans="2:6" x14ac:dyDescent="0.25">
      <c r="B190" s="36">
        <v>2800</v>
      </c>
      <c r="C190" s="37" t="s">
        <v>822</v>
      </c>
      <c r="D190" s="36">
        <v>2000</v>
      </c>
      <c r="E190" s="10">
        <f t="shared" si="4"/>
        <v>2800</v>
      </c>
      <c r="F190" s="10">
        <f t="shared" si="5"/>
        <v>2800</v>
      </c>
    </row>
    <row r="191" spans="2:6" x14ac:dyDescent="0.25">
      <c r="B191" s="36">
        <v>2810</v>
      </c>
      <c r="C191" s="37" t="s">
        <v>823</v>
      </c>
      <c r="D191" s="36">
        <v>2000</v>
      </c>
      <c r="E191" s="10">
        <f t="shared" si="4"/>
        <v>2800</v>
      </c>
      <c r="F191" s="10">
        <f t="shared" si="5"/>
        <v>2810</v>
      </c>
    </row>
    <row r="192" spans="2:6" x14ac:dyDescent="0.25">
      <c r="B192" s="36">
        <v>2811</v>
      </c>
      <c r="C192" s="37" t="s">
        <v>823</v>
      </c>
      <c r="D192" s="36">
        <v>2000</v>
      </c>
      <c r="E192" s="10">
        <f t="shared" si="4"/>
        <v>2800</v>
      </c>
      <c r="F192" s="10">
        <f t="shared" si="5"/>
        <v>2810</v>
      </c>
    </row>
    <row r="193" spans="2:6" x14ac:dyDescent="0.25">
      <c r="B193" s="36">
        <v>2820</v>
      </c>
      <c r="C193" s="37" t="s">
        <v>824</v>
      </c>
      <c r="D193" s="36">
        <v>2000</v>
      </c>
      <c r="E193" s="10">
        <f t="shared" si="4"/>
        <v>2800</v>
      </c>
      <c r="F193" s="10">
        <f t="shared" si="5"/>
        <v>2820</v>
      </c>
    </row>
    <row r="194" spans="2:6" x14ac:dyDescent="0.25">
      <c r="B194" s="36">
        <v>2821</v>
      </c>
      <c r="C194" s="37" t="s">
        <v>824</v>
      </c>
      <c r="D194" s="36">
        <v>2000</v>
      </c>
      <c r="E194" s="10">
        <f t="shared" si="4"/>
        <v>2800</v>
      </c>
      <c r="F194" s="10">
        <f t="shared" si="5"/>
        <v>2820</v>
      </c>
    </row>
    <row r="195" spans="2:6" x14ac:dyDescent="0.25">
      <c r="B195" s="36">
        <v>2830</v>
      </c>
      <c r="C195" s="37" t="s">
        <v>825</v>
      </c>
      <c r="D195" s="36">
        <v>2000</v>
      </c>
      <c r="E195" s="10">
        <f t="shared" si="4"/>
        <v>2800</v>
      </c>
      <c r="F195" s="10">
        <f t="shared" si="5"/>
        <v>2830</v>
      </c>
    </row>
    <row r="196" spans="2:6" x14ac:dyDescent="0.25">
      <c r="B196" s="36">
        <v>2831</v>
      </c>
      <c r="C196" s="37" t="s">
        <v>825</v>
      </c>
      <c r="D196" s="36">
        <v>2000</v>
      </c>
      <c r="E196" s="10">
        <f t="shared" ref="E196:E259" si="6">+LEFT(B196,2)*100</f>
        <v>2800</v>
      </c>
      <c r="F196" s="10">
        <f t="shared" ref="F196:F259" si="7">+LEFT(B196,3)*10</f>
        <v>2830</v>
      </c>
    </row>
    <row r="197" spans="2:6" x14ac:dyDescent="0.25">
      <c r="B197" s="36">
        <v>2900</v>
      </c>
      <c r="C197" s="37" t="s">
        <v>826</v>
      </c>
      <c r="D197" s="36">
        <v>2000</v>
      </c>
      <c r="E197" s="10">
        <f t="shared" si="6"/>
        <v>2900</v>
      </c>
      <c r="F197" s="10">
        <f t="shared" si="7"/>
        <v>2900</v>
      </c>
    </row>
    <row r="198" spans="2:6" x14ac:dyDescent="0.25">
      <c r="B198" s="36">
        <v>2910</v>
      </c>
      <c r="C198" s="37" t="s">
        <v>827</v>
      </c>
      <c r="D198" s="36">
        <v>2000</v>
      </c>
      <c r="E198" s="10">
        <f t="shared" si="6"/>
        <v>2900</v>
      </c>
      <c r="F198" s="10">
        <f t="shared" si="7"/>
        <v>2910</v>
      </c>
    </row>
    <row r="199" spans="2:6" x14ac:dyDescent="0.25">
      <c r="B199" s="36">
        <v>2911</v>
      </c>
      <c r="C199" s="37" t="s">
        <v>827</v>
      </c>
      <c r="D199" s="36">
        <v>2000</v>
      </c>
      <c r="E199" s="10">
        <f t="shared" si="6"/>
        <v>2900</v>
      </c>
      <c r="F199" s="10">
        <f t="shared" si="7"/>
        <v>2910</v>
      </c>
    </row>
    <row r="200" spans="2:6" x14ac:dyDescent="0.25">
      <c r="B200" s="36">
        <v>2920</v>
      </c>
      <c r="C200" s="37" t="s">
        <v>828</v>
      </c>
      <c r="D200" s="36">
        <v>2000</v>
      </c>
      <c r="E200" s="10">
        <f t="shared" si="6"/>
        <v>2900</v>
      </c>
      <c r="F200" s="10">
        <f t="shared" si="7"/>
        <v>2920</v>
      </c>
    </row>
    <row r="201" spans="2:6" x14ac:dyDescent="0.25">
      <c r="B201" s="36">
        <v>2921</v>
      </c>
      <c r="C201" s="37" t="s">
        <v>828</v>
      </c>
      <c r="D201" s="36">
        <v>2000</v>
      </c>
      <c r="E201" s="10">
        <f t="shared" si="6"/>
        <v>2900</v>
      </c>
      <c r="F201" s="10">
        <f t="shared" si="7"/>
        <v>2920</v>
      </c>
    </row>
    <row r="202" spans="2:6" x14ac:dyDescent="0.25">
      <c r="B202" s="36">
        <v>2930</v>
      </c>
      <c r="C202" s="37" t="s">
        <v>829</v>
      </c>
      <c r="D202" s="36">
        <v>2000</v>
      </c>
      <c r="E202" s="10">
        <f t="shared" si="6"/>
        <v>2900</v>
      </c>
      <c r="F202" s="10">
        <f t="shared" si="7"/>
        <v>2930</v>
      </c>
    </row>
    <row r="203" spans="2:6" x14ac:dyDescent="0.25">
      <c r="B203" s="36">
        <v>2931</v>
      </c>
      <c r="C203" s="37" t="s">
        <v>829</v>
      </c>
      <c r="D203" s="36">
        <v>2000</v>
      </c>
      <c r="E203" s="10">
        <f t="shared" si="6"/>
        <v>2900</v>
      </c>
      <c r="F203" s="10">
        <f t="shared" si="7"/>
        <v>2930</v>
      </c>
    </row>
    <row r="204" spans="2:6" x14ac:dyDescent="0.25">
      <c r="B204" s="36">
        <v>2940</v>
      </c>
      <c r="C204" s="37" t="s">
        <v>830</v>
      </c>
      <c r="D204" s="36">
        <v>2000</v>
      </c>
      <c r="E204" s="10">
        <f t="shared" si="6"/>
        <v>2900</v>
      </c>
      <c r="F204" s="10">
        <f t="shared" si="7"/>
        <v>2940</v>
      </c>
    </row>
    <row r="205" spans="2:6" x14ac:dyDescent="0.25">
      <c r="B205" s="36">
        <v>2941</v>
      </c>
      <c r="C205" s="37" t="s">
        <v>830</v>
      </c>
      <c r="D205" s="36">
        <v>2000</v>
      </c>
      <c r="E205" s="10">
        <f t="shared" si="6"/>
        <v>2900</v>
      </c>
      <c r="F205" s="10">
        <f t="shared" si="7"/>
        <v>2940</v>
      </c>
    </row>
    <row r="206" spans="2:6" x14ac:dyDescent="0.25">
      <c r="B206" s="36">
        <v>2950</v>
      </c>
      <c r="C206" s="37" t="s">
        <v>831</v>
      </c>
      <c r="D206" s="36">
        <v>2000</v>
      </c>
      <c r="E206" s="10">
        <f t="shared" si="6"/>
        <v>2900</v>
      </c>
      <c r="F206" s="10">
        <f t="shared" si="7"/>
        <v>2950</v>
      </c>
    </row>
    <row r="207" spans="2:6" x14ac:dyDescent="0.25">
      <c r="B207" s="36">
        <v>2951</v>
      </c>
      <c r="C207" s="37" t="s">
        <v>831</v>
      </c>
      <c r="D207" s="36">
        <v>2000</v>
      </c>
      <c r="E207" s="10">
        <f t="shared" si="6"/>
        <v>2900</v>
      </c>
      <c r="F207" s="10">
        <f t="shared" si="7"/>
        <v>2950</v>
      </c>
    </row>
    <row r="208" spans="2:6" x14ac:dyDescent="0.25">
      <c r="B208" s="36">
        <v>2960</v>
      </c>
      <c r="C208" s="37" t="s">
        <v>832</v>
      </c>
      <c r="D208" s="36">
        <v>2000</v>
      </c>
      <c r="E208" s="10">
        <f t="shared" si="6"/>
        <v>2900</v>
      </c>
      <c r="F208" s="10">
        <f t="shared" si="7"/>
        <v>2960</v>
      </c>
    </row>
    <row r="209" spans="2:6" x14ac:dyDescent="0.25">
      <c r="B209" s="36">
        <v>2961</v>
      </c>
      <c r="C209" s="37" t="s">
        <v>832</v>
      </c>
      <c r="D209" s="36">
        <v>2000</v>
      </c>
      <c r="E209" s="10">
        <f t="shared" si="6"/>
        <v>2900</v>
      </c>
      <c r="F209" s="10">
        <f t="shared" si="7"/>
        <v>2960</v>
      </c>
    </row>
    <row r="210" spans="2:6" x14ac:dyDescent="0.25">
      <c r="B210" s="36">
        <v>2970</v>
      </c>
      <c r="C210" s="37" t="s">
        <v>833</v>
      </c>
      <c r="D210" s="36">
        <v>2000</v>
      </c>
      <c r="E210" s="10">
        <f t="shared" si="6"/>
        <v>2900</v>
      </c>
      <c r="F210" s="10">
        <f t="shared" si="7"/>
        <v>2970</v>
      </c>
    </row>
    <row r="211" spans="2:6" x14ac:dyDescent="0.25">
      <c r="B211" s="36">
        <v>2971</v>
      </c>
      <c r="C211" s="37" t="s">
        <v>833</v>
      </c>
      <c r="D211" s="36">
        <v>2000</v>
      </c>
      <c r="E211" s="10">
        <f t="shared" si="6"/>
        <v>2900</v>
      </c>
      <c r="F211" s="10">
        <f t="shared" si="7"/>
        <v>2970</v>
      </c>
    </row>
    <row r="212" spans="2:6" x14ac:dyDescent="0.25">
      <c r="B212" s="36">
        <v>2980</v>
      </c>
      <c r="C212" s="37" t="s">
        <v>834</v>
      </c>
      <c r="D212" s="36">
        <v>2000</v>
      </c>
      <c r="E212" s="10">
        <f t="shared" si="6"/>
        <v>2900</v>
      </c>
      <c r="F212" s="10">
        <f t="shared" si="7"/>
        <v>2980</v>
      </c>
    </row>
    <row r="213" spans="2:6" x14ac:dyDescent="0.25">
      <c r="B213" s="36">
        <v>2981</v>
      </c>
      <c r="C213" s="37" t="s">
        <v>834</v>
      </c>
      <c r="D213" s="36">
        <v>2000</v>
      </c>
      <c r="E213" s="10">
        <f t="shared" si="6"/>
        <v>2900</v>
      </c>
      <c r="F213" s="10">
        <f t="shared" si="7"/>
        <v>2980</v>
      </c>
    </row>
    <row r="214" spans="2:6" x14ac:dyDescent="0.25">
      <c r="B214" s="36">
        <v>2990</v>
      </c>
      <c r="C214" s="37" t="s">
        <v>835</v>
      </c>
      <c r="D214" s="36">
        <v>2000</v>
      </c>
      <c r="E214" s="10">
        <f t="shared" si="6"/>
        <v>2900</v>
      </c>
      <c r="F214" s="10">
        <f t="shared" si="7"/>
        <v>2990</v>
      </c>
    </row>
    <row r="215" spans="2:6" x14ac:dyDescent="0.25">
      <c r="B215" s="36">
        <v>2991</v>
      </c>
      <c r="C215" s="37" t="s">
        <v>836</v>
      </c>
      <c r="D215" s="36">
        <v>2000</v>
      </c>
      <c r="E215" s="10">
        <f t="shared" si="6"/>
        <v>2900</v>
      </c>
      <c r="F215" s="10">
        <f t="shared" si="7"/>
        <v>2990</v>
      </c>
    </row>
    <row r="216" spans="2:6" x14ac:dyDescent="0.25">
      <c r="B216" s="36">
        <v>3000</v>
      </c>
      <c r="C216" s="37" t="s">
        <v>837</v>
      </c>
      <c r="D216" s="36">
        <v>3000</v>
      </c>
      <c r="E216" s="10">
        <f t="shared" si="6"/>
        <v>3000</v>
      </c>
      <c r="F216" s="10">
        <f t="shared" si="7"/>
        <v>3000</v>
      </c>
    </row>
    <row r="217" spans="2:6" x14ac:dyDescent="0.25">
      <c r="B217" s="36">
        <v>3100</v>
      </c>
      <c r="C217" s="37" t="s">
        <v>838</v>
      </c>
      <c r="D217" s="36">
        <v>3000</v>
      </c>
      <c r="E217" s="10">
        <f t="shared" si="6"/>
        <v>3100</v>
      </c>
      <c r="F217" s="10">
        <f t="shared" si="7"/>
        <v>3100</v>
      </c>
    </row>
    <row r="218" spans="2:6" x14ac:dyDescent="0.25">
      <c r="B218" s="36">
        <v>3110</v>
      </c>
      <c r="C218" s="37" t="s">
        <v>839</v>
      </c>
      <c r="D218" s="36">
        <v>3000</v>
      </c>
      <c r="E218" s="10">
        <f t="shared" si="6"/>
        <v>3100</v>
      </c>
      <c r="F218" s="10">
        <f t="shared" si="7"/>
        <v>3110</v>
      </c>
    </row>
    <row r="219" spans="2:6" x14ac:dyDescent="0.25">
      <c r="B219" s="36">
        <v>3111</v>
      </c>
      <c r="C219" s="37" t="s">
        <v>840</v>
      </c>
      <c r="D219" s="36">
        <v>3000</v>
      </c>
      <c r="E219" s="10">
        <f t="shared" si="6"/>
        <v>3100</v>
      </c>
      <c r="F219" s="10">
        <f t="shared" si="7"/>
        <v>3110</v>
      </c>
    </row>
    <row r="220" spans="2:6" x14ac:dyDescent="0.25">
      <c r="B220" s="36">
        <v>3112</v>
      </c>
      <c r="C220" s="37" t="s">
        <v>841</v>
      </c>
      <c r="D220" s="36">
        <v>3000</v>
      </c>
      <c r="E220" s="10">
        <f t="shared" si="6"/>
        <v>3100</v>
      </c>
      <c r="F220" s="10">
        <f t="shared" si="7"/>
        <v>3110</v>
      </c>
    </row>
    <row r="221" spans="2:6" x14ac:dyDescent="0.25">
      <c r="B221" s="36">
        <v>3120</v>
      </c>
      <c r="C221" s="37" t="s">
        <v>842</v>
      </c>
      <c r="D221" s="36">
        <v>3000</v>
      </c>
      <c r="E221" s="10">
        <f t="shared" si="6"/>
        <v>3100</v>
      </c>
      <c r="F221" s="10">
        <f t="shared" si="7"/>
        <v>3120</v>
      </c>
    </row>
    <row r="222" spans="2:6" x14ac:dyDescent="0.25">
      <c r="B222" s="36">
        <v>3121</v>
      </c>
      <c r="C222" s="37" t="s">
        <v>842</v>
      </c>
      <c r="D222" s="36">
        <v>3000</v>
      </c>
      <c r="E222" s="10">
        <f t="shared" si="6"/>
        <v>3100</v>
      </c>
      <c r="F222" s="10">
        <f t="shared" si="7"/>
        <v>3120</v>
      </c>
    </row>
    <row r="223" spans="2:6" x14ac:dyDescent="0.25">
      <c r="B223" s="36">
        <v>3130</v>
      </c>
      <c r="C223" s="37" t="s">
        <v>843</v>
      </c>
      <c r="D223" s="36">
        <v>3000</v>
      </c>
      <c r="E223" s="10">
        <f t="shared" si="6"/>
        <v>3100</v>
      </c>
      <c r="F223" s="10">
        <f t="shared" si="7"/>
        <v>3130</v>
      </c>
    </row>
    <row r="224" spans="2:6" x14ac:dyDescent="0.25">
      <c r="B224" s="36">
        <v>3131</v>
      </c>
      <c r="C224" s="37" t="s">
        <v>844</v>
      </c>
      <c r="D224" s="36">
        <v>3000</v>
      </c>
      <c r="E224" s="10">
        <f t="shared" si="6"/>
        <v>3100</v>
      </c>
      <c r="F224" s="10">
        <f t="shared" si="7"/>
        <v>3130</v>
      </c>
    </row>
    <row r="225" spans="2:6" x14ac:dyDescent="0.25">
      <c r="B225" s="36">
        <v>3132</v>
      </c>
      <c r="C225" s="37" t="s">
        <v>845</v>
      </c>
      <c r="D225" s="36">
        <v>3000</v>
      </c>
      <c r="E225" s="10">
        <f t="shared" si="6"/>
        <v>3100</v>
      </c>
      <c r="F225" s="10">
        <f t="shared" si="7"/>
        <v>3130</v>
      </c>
    </row>
    <row r="226" spans="2:6" x14ac:dyDescent="0.25">
      <c r="B226" s="36">
        <v>3140</v>
      </c>
      <c r="C226" s="37" t="s">
        <v>846</v>
      </c>
      <c r="D226" s="36">
        <v>3000</v>
      </c>
      <c r="E226" s="10">
        <f t="shared" si="6"/>
        <v>3100</v>
      </c>
      <c r="F226" s="10">
        <f t="shared" si="7"/>
        <v>3140</v>
      </c>
    </row>
    <row r="227" spans="2:6" x14ac:dyDescent="0.25">
      <c r="B227" s="36">
        <v>3141</v>
      </c>
      <c r="C227" s="37" t="s">
        <v>846</v>
      </c>
      <c r="D227" s="36">
        <v>3000</v>
      </c>
      <c r="E227" s="10">
        <f t="shared" si="6"/>
        <v>3100</v>
      </c>
      <c r="F227" s="10">
        <f t="shared" si="7"/>
        <v>3140</v>
      </c>
    </row>
    <row r="228" spans="2:6" x14ac:dyDescent="0.25">
      <c r="B228" s="36">
        <v>3150</v>
      </c>
      <c r="C228" s="37" t="s">
        <v>847</v>
      </c>
      <c r="D228" s="36">
        <v>3000</v>
      </c>
      <c r="E228" s="10">
        <f t="shared" si="6"/>
        <v>3100</v>
      </c>
      <c r="F228" s="10">
        <f t="shared" si="7"/>
        <v>3150</v>
      </c>
    </row>
    <row r="229" spans="2:6" x14ac:dyDescent="0.25">
      <c r="B229" s="36">
        <v>3151</v>
      </c>
      <c r="C229" s="37" t="s">
        <v>847</v>
      </c>
      <c r="D229" s="36">
        <v>3000</v>
      </c>
      <c r="E229" s="10">
        <f t="shared" si="6"/>
        <v>3100</v>
      </c>
      <c r="F229" s="10">
        <f t="shared" si="7"/>
        <v>3150</v>
      </c>
    </row>
    <row r="230" spans="2:6" x14ac:dyDescent="0.25">
      <c r="B230" s="36">
        <v>3160</v>
      </c>
      <c r="C230" s="37" t="s">
        <v>848</v>
      </c>
      <c r="D230" s="36">
        <v>3000</v>
      </c>
      <c r="E230" s="10">
        <f t="shared" si="6"/>
        <v>3100</v>
      </c>
      <c r="F230" s="10">
        <f t="shared" si="7"/>
        <v>3160</v>
      </c>
    </row>
    <row r="231" spans="2:6" x14ac:dyDescent="0.25">
      <c r="B231" s="36">
        <v>3161</v>
      </c>
      <c r="C231" s="37" t="s">
        <v>848</v>
      </c>
      <c r="D231" s="36">
        <v>3000</v>
      </c>
      <c r="E231" s="10">
        <f t="shared" si="6"/>
        <v>3100</v>
      </c>
      <c r="F231" s="10">
        <f t="shared" si="7"/>
        <v>3160</v>
      </c>
    </row>
    <row r="232" spans="2:6" x14ac:dyDescent="0.25">
      <c r="B232" s="36">
        <v>3170</v>
      </c>
      <c r="C232" s="37" t="s">
        <v>849</v>
      </c>
      <c r="D232" s="36">
        <v>3000</v>
      </c>
      <c r="E232" s="10">
        <f t="shared" si="6"/>
        <v>3100</v>
      </c>
      <c r="F232" s="10">
        <f t="shared" si="7"/>
        <v>3170</v>
      </c>
    </row>
    <row r="233" spans="2:6" x14ac:dyDescent="0.25">
      <c r="B233" s="36">
        <v>3171</v>
      </c>
      <c r="C233" s="37" t="s">
        <v>849</v>
      </c>
      <c r="D233" s="36">
        <v>3000</v>
      </c>
      <c r="E233" s="10">
        <f t="shared" si="6"/>
        <v>3100</v>
      </c>
      <c r="F233" s="10">
        <f t="shared" si="7"/>
        <v>3170</v>
      </c>
    </row>
    <row r="234" spans="2:6" x14ac:dyDescent="0.25">
      <c r="B234" s="36">
        <v>3180</v>
      </c>
      <c r="C234" s="37" t="s">
        <v>850</v>
      </c>
      <c r="D234" s="36">
        <v>3000</v>
      </c>
      <c r="E234" s="10">
        <f t="shared" si="6"/>
        <v>3100</v>
      </c>
      <c r="F234" s="10">
        <f t="shared" si="7"/>
        <v>3180</v>
      </c>
    </row>
    <row r="235" spans="2:6" x14ac:dyDescent="0.25">
      <c r="B235" s="36">
        <v>3181</v>
      </c>
      <c r="C235" s="37" t="s">
        <v>850</v>
      </c>
      <c r="D235" s="36">
        <v>3000</v>
      </c>
      <c r="E235" s="10">
        <f t="shared" si="6"/>
        <v>3100</v>
      </c>
      <c r="F235" s="10">
        <f t="shared" si="7"/>
        <v>3180</v>
      </c>
    </row>
    <row r="236" spans="2:6" x14ac:dyDescent="0.25">
      <c r="B236" s="36">
        <v>3190</v>
      </c>
      <c r="C236" s="37" t="s">
        <v>851</v>
      </c>
      <c r="D236" s="36">
        <v>3000</v>
      </c>
      <c r="E236" s="10">
        <f t="shared" si="6"/>
        <v>3100</v>
      </c>
      <c r="F236" s="10">
        <f t="shared" si="7"/>
        <v>3190</v>
      </c>
    </row>
    <row r="237" spans="2:6" x14ac:dyDescent="0.25">
      <c r="B237" s="36">
        <v>3191</v>
      </c>
      <c r="C237" s="37" t="s">
        <v>851</v>
      </c>
      <c r="D237" s="36">
        <v>3000</v>
      </c>
      <c r="E237" s="10">
        <f t="shared" si="6"/>
        <v>3100</v>
      </c>
      <c r="F237" s="10">
        <f t="shared" si="7"/>
        <v>3190</v>
      </c>
    </row>
    <row r="238" spans="2:6" x14ac:dyDescent="0.25">
      <c r="B238" s="36">
        <v>3200</v>
      </c>
      <c r="C238" s="37" t="s">
        <v>852</v>
      </c>
      <c r="D238" s="36">
        <v>3000</v>
      </c>
      <c r="E238" s="10">
        <f t="shared" si="6"/>
        <v>3200</v>
      </c>
      <c r="F238" s="10">
        <f t="shared" si="7"/>
        <v>3200</v>
      </c>
    </row>
    <row r="239" spans="2:6" x14ac:dyDescent="0.25">
      <c r="B239" s="36">
        <v>3210</v>
      </c>
      <c r="C239" s="37" t="s">
        <v>853</v>
      </c>
      <c r="D239" s="36">
        <v>3000</v>
      </c>
      <c r="E239" s="10">
        <f t="shared" si="6"/>
        <v>3200</v>
      </c>
      <c r="F239" s="10">
        <f t="shared" si="7"/>
        <v>3210</v>
      </c>
    </row>
    <row r="240" spans="2:6" x14ac:dyDescent="0.25">
      <c r="B240" s="36">
        <v>3211</v>
      </c>
      <c r="C240" s="37" t="s">
        <v>854</v>
      </c>
      <c r="D240" s="36">
        <v>3000</v>
      </c>
      <c r="E240" s="10">
        <f t="shared" si="6"/>
        <v>3200</v>
      </c>
      <c r="F240" s="10">
        <f t="shared" si="7"/>
        <v>3210</v>
      </c>
    </row>
    <row r="241" spans="2:6" x14ac:dyDescent="0.25">
      <c r="B241" s="36">
        <v>3220</v>
      </c>
      <c r="C241" s="37" t="s">
        <v>855</v>
      </c>
      <c r="D241" s="36">
        <v>3000</v>
      </c>
      <c r="E241" s="10">
        <f t="shared" si="6"/>
        <v>3200</v>
      </c>
      <c r="F241" s="10">
        <f t="shared" si="7"/>
        <v>3220</v>
      </c>
    </row>
    <row r="242" spans="2:6" x14ac:dyDescent="0.25">
      <c r="B242" s="36">
        <v>3221</v>
      </c>
      <c r="C242" s="37" t="s">
        <v>855</v>
      </c>
      <c r="D242" s="36">
        <v>3000</v>
      </c>
      <c r="E242" s="10">
        <f t="shared" si="6"/>
        <v>3200</v>
      </c>
      <c r="F242" s="10">
        <f t="shared" si="7"/>
        <v>3220</v>
      </c>
    </row>
    <row r="243" spans="2:6" x14ac:dyDescent="0.25">
      <c r="B243" s="36">
        <v>3230</v>
      </c>
      <c r="C243" s="37" t="s">
        <v>856</v>
      </c>
      <c r="D243" s="36">
        <v>3000</v>
      </c>
      <c r="E243" s="10">
        <f t="shared" si="6"/>
        <v>3200</v>
      </c>
      <c r="F243" s="10">
        <f t="shared" si="7"/>
        <v>3230</v>
      </c>
    </row>
    <row r="244" spans="2:6" x14ac:dyDescent="0.25">
      <c r="B244" s="36">
        <v>3231</v>
      </c>
      <c r="C244" s="37" t="s">
        <v>856</v>
      </c>
      <c r="D244" s="36">
        <v>3000</v>
      </c>
      <c r="E244" s="10">
        <f t="shared" si="6"/>
        <v>3200</v>
      </c>
      <c r="F244" s="10">
        <f t="shared" si="7"/>
        <v>3230</v>
      </c>
    </row>
    <row r="245" spans="2:6" x14ac:dyDescent="0.25">
      <c r="B245" s="36">
        <v>3240</v>
      </c>
      <c r="C245" s="37" t="s">
        <v>857</v>
      </c>
      <c r="D245" s="36">
        <v>3000</v>
      </c>
      <c r="E245" s="10">
        <f t="shared" si="6"/>
        <v>3200</v>
      </c>
      <c r="F245" s="10">
        <f t="shared" si="7"/>
        <v>3240</v>
      </c>
    </row>
    <row r="246" spans="2:6" x14ac:dyDescent="0.25">
      <c r="B246" s="36">
        <v>3241</v>
      </c>
      <c r="C246" s="37" t="s">
        <v>857</v>
      </c>
      <c r="D246" s="36">
        <v>3000</v>
      </c>
      <c r="E246" s="10">
        <f t="shared" si="6"/>
        <v>3200</v>
      </c>
      <c r="F246" s="10">
        <f t="shared" si="7"/>
        <v>3240</v>
      </c>
    </row>
    <row r="247" spans="2:6" x14ac:dyDescent="0.25">
      <c r="B247" s="36">
        <v>3250</v>
      </c>
      <c r="C247" s="37" t="s">
        <v>858</v>
      </c>
      <c r="D247" s="36">
        <v>3000</v>
      </c>
      <c r="E247" s="10">
        <f t="shared" si="6"/>
        <v>3200</v>
      </c>
      <c r="F247" s="10">
        <f t="shared" si="7"/>
        <v>3250</v>
      </c>
    </row>
    <row r="248" spans="2:6" x14ac:dyDescent="0.25">
      <c r="B248" s="36">
        <v>3251</v>
      </c>
      <c r="C248" s="37" t="s">
        <v>859</v>
      </c>
      <c r="D248" s="36">
        <v>3000</v>
      </c>
      <c r="E248" s="10">
        <f t="shared" si="6"/>
        <v>3200</v>
      </c>
      <c r="F248" s="10">
        <f t="shared" si="7"/>
        <v>3250</v>
      </c>
    </row>
    <row r="249" spans="2:6" x14ac:dyDescent="0.25">
      <c r="B249" s="36">
        <v>3252</v>
      </c>
      <c r="C249" s="37" t="s">
        <v>860</v>
      </c>
      <c r="D249" s="36">
        <v>3000</v>
      </c>
      <c r="E249" s="10">
        <f t="shared" si="6"/>
        <v>3200</v>
      </c>
      <c r="F249" s="10">
        <f t="shared" si="7"/>
        <v>3250</v>
      </c>
    </row>
    <row r="250" spans="2:6" x14ac:dyDescent="0.25">
      <c r="B250" s="36">
        <v>3253</v>
      </c>
      <c r="C250" s="37" t="s">
        <v>861</v>
      </c>
      <c r="D250" s="36">
        <v>3000</v>
      </c>
      <c r="E250" s="10">
        <f t="shared" si="6"/>
        <v>3200</v>
      </c>
      <c r="F250" s="10">
        <f t="shared" si="7"/>
        <v>3250</v>
      </c>
    </row>
    <row r="251" spans="2:6" x14ac:dyDescent="0.25">
      <c r="B251" s="36">
        <v>3260</v>
      </c>
      <c r="C251" s="37" t="s">
        <v>862</v>
      </c>
      <c r="D251" s="36">
        <v>3000</v>
      </c>
      <c r="E251" s="10">
        <f t="shared" si="6"/>
        <v>3200</v>
      </c>
      <c r="F251" s="10">
        <f t="shared" si="7"/>
        <v>3260</v>
      </c>
    </row>
    <row r="252" spans="2:6" x14ac:dyDescent="0.25">
      <c r="B252" s="36">
        <v>3261</v>
      </c>
      <c r="C252" s="37" t="s">
        <v>862</v>
      </c>
      <c r="D252" s="36">
        <v>3000</v>
      </c>
      <c r="E252" s="10">
        <f t="shared" si="6"/>
        <v>3200</v>
      </c>
      <c r="F252" s="10">
        <f t="shared" si="7"/>
        <v>3260</v>
      </c>
    </row>
    <row r="253" spans="2:6" x14ac:dyDescent="0.25">
      <c r="B253" s="36">
        <v>3270</v>
      </c>
      <c r="C253" s="37" t="s">
        <v>863</v>
      </c>
      <c r="D253" s="36">
        <v>3000</v>
      </c>
      <c r="E253" s="10">
        <f t="shared" si="6"/>
        <v>3200</v>
      </c>
      <c r="F253" s="10">
        <f t="shared" si="7"/>
        <v>3270</v>
      </c>
    </row>
    <row r="254" spans="2:6" x14ac:dyDescent="0.25">
      <c r="B254" s="36">
        <v>3271</v>
      </c>
      <c r="C254" s="37" t="s">
        <v>863</v>
      </c>
      <c r="D254" s="36">
        <v>3000</v>
      </c>
      <c r="E254" s="10">
        <f t="shared" si="6"/>
        <v>3200</v>
      </c>
      <c r="F254" s="10">
        <f t="shared" si="7"/>
        <v>3270</v>
      </c>
    </row>
    <row r="255" spans="2:6" x14ac:dyDescent="0.25">
      <c r="B255" s="36">
        <v>3280</v>
      </c>
      <c r="C255" s="37" t="s">
        <v>864</v>
      </c>
      <c r="D255" s="36">
        <v>3000</v>
      </c>
      <c r="E255" s="10">
        <f t="shared" si="6"/>
        <v>3200</v>
      </c>
      <c r="F255" s="10">
        <f t="shared" si="7"/>
        <v>3280</v>
      </c>
    </row>
    <row r="256" spans="2:6" x14ac:dyDescent="0.25">
      <c r="B256" s="36">
        <v>3281</v>
      </c>
      <c r="C256" s="37" t="s">
        <v>864</v>
      </c>
      <c r="D256" s="36">
        <v>3000</v>
      </c>
      <c r="E256" s="10">
        <f t="shared" si="6"/>
        <v>3200</v>
      </c>
      <c r="F256" s="10">
        <f t="shared" si="7"/>
        <v>3280</v>
      </c>
    </row>
    <row r="257" spans="2:6" x14ac:dyDescent="0.25">
      <c r="B257" s="36">
        <v>3290</v>
      </c>
      <c r="C257" s="37" t="s">
        <v>865</v>
      </c>
      <c r="D257" s="36">
        <v>3000</v>
      </c>
      <c r="E257" s="10">
        <f t="shared" si="6"/>
        <v>3200</v>
      </c>
      <c r="F257" s="10">
        <f t="shared" si="7"/>
        <v>3290</v>
      </c>
    </row>
    <row r="258" spans="2:6" x14ac:dyDescent="0.25">
      <c r="B258" s="36">
        <v>3291</v>
      </c>
      <c r="C258" s="37" t="s">
        <v>865</v>
      </c>
      <c r="D258" s="36">
        <v>3000</v>
      </c>
      <c r="E258" s="10">
        <f t="shared" si="6"/>
        <v>3200</v>
      </c>
      <c r="F258" s="10">
        <f t="shared" si="7"/>
        <v>3290</v>
      </c>
    </row>
    <row r="259" spans="2:6" x14ac:dyDescent="0.25">
      <c r="B259" s="36">
        <v>3300</v>
      </c>
      <c r="C259" s="37" t="s">
        <v>866</v>
      </c>
      <c r="D259" s="36">
        <v>3000</v>
      </c>
      <c r="E259" s="10">
        <f t="shared" si="6"/>
        <v>3300</v>
      </c>
      <c r="F259" s="10">
        <f t="shared" si="7"/>
        <v>3300</v>
      </c>
    </row>
    <row r="260" spans="2:6" x14ac:dyDescent="0.25">
      <c r="B260" s="36">
        <v>3310</v>
      </c>
      <c r="C260" s="37" t="s">
        <v>867</v>
      </c>
      <c r="D260" s="36">
        <v>3000</v>
      </c>
      <c r="E260" s="10">
        <f t="shared" ref="E260:E323" si="8">+LEFT(B260,2)*100</f>
        <v>3300</v>
      </c>
      <c r="F260" s="10">
        <f t="shared" ref="F260:F323" si="9">+LEFT(B260,3)*10</f>
        <v>3310</v>
      </c>
    </row>
    <row r="261" spans="2:6" x14ac:dyDescent="0.25">
      <c r="B261" s="36">
        <v>3311</v>
      </c>
      <c r="C261" s="37" t="s">
        <v>867</v>
      </c>
      <c r="D261" s="36">
        <v>3000</v>
      </c>
      <c r="E261" s="10">
        <f t="shared" si="8"/>
        <v>3300</v>
      </c>
      <c r="F261" s="10">
        <f t="shared" si="9"/>
        <v>3310</v>
      </c>
    </row>
    <row r="262" spans="2:6" x14ac:dyDescent="0.25">
      <c r="B262" s="36">
        <v>3320</v>
      </c>
      <c r="C262" s="37" t="s">
        <v>868</v>
      </c>
      <c r="D262" s="36">
        <v>3000</v>
      </c>
      <c r="E262" s="10">
        <f t="shared" si="8"/>
        <v>3300</v>
      </c>
      <c r="F262" s="10">
        <f t="shared" si="9"/>
        <v>3320</v>
      </c>
    </row>
    <row r="263" spans="2:6" x14ac:dyDescent="0.25">
      <c r="B263" s="36">
        <v>3321</v>
      </c>
      <c r="C263" s="37" t="s">
        <v>868</v>
      </c>
      <c r="D263" s="36">
        <v>3000</v>
      </c>
      <c r="E263" s="10">
        <f t="shared" si="8"/>
        <v>3300</v>
      </c>
      <c r="F263" s="10">
        <f t="shared" si="9"/>
        <v>3320</v>
      </c>
    </row>
    <row r="264" spans="2:6" x14ac:dyDescent="0.25">
      <c r="B264" s="36">
        <v>3330</v>
      </c>
      <c r="C264" s="37" t="s">
        <v>869</v>
      </c>
      <c r="D264" s="36">
        <v>3000</v>
      </c>
      <c r="E264" s="10">
        <f t="shared" si="8"/>
        <v>3300</v>
      </c>
      <c r="F264" s="10">
        <f t="shared" si="9"/>
        <v>3330</v>
      </c>
    </row>
    <row r="265" spans="2:6" x14ac:dyDescent="0.25">
      <c r="B265" s="36">
        <v>3331</v>
      </c>
      <c r="C265" s="37" t="s">
        <v>869</v>
      </c>
      <c r="D265" s="36">
        <v>3000</v>
      </c>
      <c r="E265" s="10">
        <f t="shared" si="8"/>
        <v>3300</v>
      </c>
      <c r="F265" s="10">
        <f t="shared" si="9"/>
        <v>3330</v>
      </c>
    </row>
    <row r="266" spans="2:6" x14ac:dyDescent="0.25">
      <c r="B266" s="36">
        <v>3340</v>
      </c>
      <c r="C266" s="37" t="s">
        <v>870</v>
      </c>
      <c r="D266" s="36">
        <v>3000</v>
      </c>
      <c r="E266" s="10">
        <f t="shared" si="8"/>
        <v>3300</v>
      </c>
      <c r="F266" s="10">
        <f t="shared" si="9"/>
        <v>3340</v>
      </c>
    </row>
    <row r="267" spans="2:6" x14ac:dyDescent="0.25">
      <c r="B267" s="36">
        <v>3341</v>
      </c>
      <c r="C267" s="37" t="s">
        <v>870</v>
      </c>
      <c r="D267" s="36">
        <v>3000</v>
      </c>
      <c r="E267" s="10">
        <f t="shared" si="8"/>
        <v>3300</v>
      </c>
      <c r="F267" s="10">
        <f t="shared" si="9"/>
        <v>3340</v>
      </c>
    </row>
    <row r="268" spans="2:6" x14ac:dyDescent="0.25">
      <c r="B268" s="36">
        <v>3350</v>
      </c>
      <c r="C268" s="37" t="s">
        <v>871</v>
      </c>
      <c r="D268" s="36">
        <v>3000</v>
      </c>
      <c r="E268" s="10">
        <f t="shared" si="8"/>
        <v>3300</v>
      </c>
      <c r="F268" s="10">
        <f t="shared" si="9"/>
        <v>3350</v>
      </c>
    </row>
    <row r="269" spans="2:6" x14ac:dyDescent="0.25">
      <c r="B269" s="36">
        <v>3351</v>
      </c>
      <c r="C269" s="37" t="s">
        <v>871</v>
      </c>
      <c r="D269" s="36">
        <v>3000</v>
      </c>
      <c r="E269" s="10">
        <f t="shared" si="8"/>
        <v>3300</v>
      </c>
      <c r="F269" s="10">
        <f t="shared" si="9"/>
        <v>3350</v>
      </c>
    </row>
    <row r="270" spans="2:6" x14ac:dyDescent="0.25">
      <c r="B270" s="36">
        <v>3360</v>
      </c>
      <c r="C270" s="37" t="s">
        <v>872</v>
      </c>
      <c r="D270" s="36">
        <v>3000</v>
      </c>
      <c r="E270" s="10">
        <f t="shared" si="8"/>
        <v>3300</v>
      </c>
      <c r="F270" s="10">
        <f t="shared" si="9"/>
        <v>3360</v>
      </c>
    </row>
    <row r="271" spans="2:6" x14ac:dyDescent="0.25">
      <c r="B271" s="36">
        <v>3361</v>
      </c>
      <c r="C271" s="37" t="s">
        <v>873</v>
      </c>
      <c r="D271" s="36">
        <v>3000</v>
      </c>
      <c r="E271" s="10">
        <f t="shared" si="8"/>
        <v>3300</v>
      </c>
      <c r="F271" s="10">
        <f t="shared" si="9"/>
        <v>3360</v>
      </c>
    </row>
    <row r="272" spans="2:6" x14ac:dyDescent="0.25">
      <c r="B272" s="36">
        <v>3362</v>
      </c>
      <c r="C272" s="37" t="s">
        <v>874</v>
      </c>
      <c r="D272" s="36">
        <v>3000</v>
      </c>
      <c r="E272" s="10">
        <f t="shared" si="8"/>
        <v>3300</v>
      </c>
      <c r="F272" s="10">
        <f t="shared" si="9"/>
        <v>3360</v>
      </c>
    </row>
    <row r="273" spans="2:6" x14ac:dyDescent="0.25">
      <c r="B273" s="36">
        <v>3370</v>
      </c>
      <c r="C273" s="37" t="s">
        <v>875</v>
      </c>
      <c r="D273" s="36">
        <v>3000</v>
      </c>
      <c r="E273" s="10">
        <f t="shared" si="8"/>
        <v>3300</v>
      </c>
      <c r="F273" s="10">
        <f t="shared" si="9"/>
        <v>3370</v>
      </c>
    </row>
    <row r="274" spans="2:6" x14ac:dyDescent="0.25">
      <c r="B274" s="36">
        <v>3371</v>
      </c>
      <c r="C274" s="37" t="s">
        <v>875</v>
      </c>
      <c r="D274" s="36">
        <v>3000</v>
      </c>
      <c r="E274" s="10">
        <f t="shared" si="8"/>
        <v>3300</v>
      </c>
      <c r="F274" s="10">
        <f t="shared" si="9"/>
        <v>3370</v>
      </c>
    </row>
    <row r="275" spans="2:6" x14ac:dyDescent="0.25">
      <c r="B275" s="36">
        <v>3380</v>
      </c>
      <c r="C275" s="37" t="s">
        <v>876</v>
      </c>
      <c r="D275" s="36">
        <v>3000</v>
      </c>
      <c r="E275" s="10">
        <f t="shared" si="8"/>
        <v>3300</v>
      </c>
      <c r="F275" s="10">
        <f t="shared" si="9"/>
        <v>3380</v>
      </c>
    </row>
    <row r="276" spans="2:6" x14ac:dyDescent="0.25">
      <c r="B276" s="36">
        <v>3381</v>
      </c>
      <c r="C276" s="37" t="s">
        <v>876</v>
      </c>
      <c r="D276" s="36">
        <v>3000</v>
      </c>
      <c r="E276" s="10">
        <f t="shared" si="8"/>
        <v>3300</v>
      </c>
      <c r="F276" s="10">
        <f t="shared" si="9"/>
        <v>3380</v>
      </c>
    </row>
    <row r="277" spans="2:6" x14ac:dyDescent="0.25">
      <c r="B277" s="36">
        <v>3390</v>
      </c>
      <c r="C277" s="37" t="s">
        <v>877</v>
      </c>
      <c r="D277" s="36">
        <v>3000</v>
      </c>
      <c r="E277" s="10">
        <f t="shared" si="8"/>
        <v>3300</v>
      </c>
      <c r="F277" s="10">
        <f t="shared" si="9"/>
        <v>3390</v>
      </c>
    </row>
    <row r="278" spans="2:6" x14ac:dyDescent="0.25">
      <c r="B278" s="36">
        <v>3391</v>
      </c>
      <c r="C278" s="37" t="s">
        <v>878</v>
      </c>
      <c r="D278" s="36">
        <v>3000</v>
      </c>
      <c r="E278" s="10">
        <f t="shared" si="8"/>
        <v>3300</v>
      </c>
      <c r="F278" s="10">
        <f t="shared" si="9"/>
        <v>3390</v>
      </c>
    </row>
    <row r="279" spans="2:6" x14ac:dyDescent="0.25">
      <c r="B279" s="36">
        <v>3400</v>
      </c>
      <c r="C279" s="37" t="s">
        <v>879</v>
      </c>
      <c r="D279" s="36">
        <v>3000</v>
      </c>
      <c r="E279" s="10">
        <f t="shared" si="8"/>
        <v>3400</v>
      </c>
      <c r="F279" s="10">
        <f t="shared" si="9"/>
        <v>3400</v>
      </c>
    </row>
    <row r="280" spans="2:6" x14ac:dyDescent="0.25">
      <c r="B280" s="36">
        <v>3410</v>
      </c>
      <c r="C280" s="37" t="s">
        <v>880</v>
      </c>
      <c r="D280" s="36">
        <v>3000</v>
      </c>
      <c r="E280" s="10">
        <f t="shared" si="8"/>
        <v>3400</v>
      </c>
      <c r="F280" s="10">
        <f t="shared" si="9"/>
        <v>3410</v>
      </c>
    </row>
    <row r="281" spans="2:6" x14ac:dyDescent="0.25">
      <c r="B281" s="36">
        <v>3411</v>
      </c>
      <c r="C281" s="37" t="s">
        <v>880</v>
      </c>
      <c r="D281" s="36">
        <v>3000</v>
      </c>
      <c r="E281" s="10">
        <f t="shared" si="8"/>
        <v>3400</v>
      </c>
      <c r="F281" s="10">
        <f t="shared" si="9"/>
        <v>3410</v>
      </c>
    </row>
    <row r="282" spans="2:6" x14ac:dyDescent="0.25">
      <c r="B282" s="36">
        <v>3420</v>
      </c>
      <c r="C282" s="37" t="s">
        <v>881</v>
      </c>
      <c r="D282" s="36">
        <v>3000</v>
      </c>
      <c r="E282" s="10">
        <f t="shared" si="8"/>
        <v>3400</v>
      </c>
      <c r="F282" s="10">
        <f t="shared" si="9"/>
        <v>3420</v>
      </c>
    </row>
    <row r="283" spans="2:6" x14ac:dyDescent="0.25">
      <c r="B283" s="36">
        <v>3421</v>
      </c>
      <c r="C283" s="37" t="s">
        <v>881</v>
      </c>
      <c r="D283" s="36">
        <v>3000</v>
      </c>
      <c r="E283" s="10">
        <f t="shared" si="8"/>
        <v>3400</v>
      </c>
      <c r="F283" s="10">
        <f t="shared" si="9"/>
        <v>3420</v>
      </c>
    </row>
    <row r="284" spans="2:6" x14ac:dyDescent="0.25">
      <c r="B284" s="36">
        <v>3430</v>
      </c>
      <c r="C284" s="37" t="s">
        <v>882</v>
      </c>
      <c r="D284" s="36">
        <v>3000</v>
      </c>
      <c r="E284" s="10">
        <f t="shared" si="8"/>
        <v>3400</v>
      </c>
      <c r="F284" s="10">
        <f t="shared" si="9"/>
        <v>3430</v>
      </c>
    </row>
    <row r="285" spans="2:6" x14ac:dyDescent="0.25">
      <c r="B285" s="36">
        <v>3431</v>
      </c>
      <c r="C285" s="37" t="s">
        <v>883</v>
      </c>
      <c r="D285" s="36">
        <v>3000</v>
      </c>
      <c r="E285" s="10">
        <f t="shared" si="8"/>
        <v>3400</v>
      </c>
      <c r="F285" s="10">
        <f t="shared" si="9"/>
        <v>3430</v>
      </c>
    </row>
    <row r="286" spans="2:6" x14ac:dyDescent="0.25">
      <c r="B286" s="36">
        <v>3432</v>
      </c>
      <c r="C286" s="37" t="s">
        <v>884</v>
      </c>
      <c r="D286" s="36">
        <v>3000</v>
      </c>
      <c r="E286" s="10">
        <f t="shared" si="8"/>
        <v>3400</v>
      </c>
      <c r="F286" s="10">
        <f t="shared" si="9"/>
        <v>3430</v>
      </c>
    </row>
    <row r="287" spans="2:6" x14ac:dyDescent="0.25">
      <c r="B287" s="36">
        <v>3439</v>
      </c>
      <c r="C287" s="37" t="s">
        <v>885</v>
      </c>
      <c r="D287" s="36">
        <v>3000</v>
      </c>
      <c r="E287" s="10">
        <f t="shared" si="8"/>
        <v>3400</v>
      </c>
      <c r="F287" s="10">
        <f t="shared" si="9"/>
        <v>3430</v>
      </c>
    </row>
    <row r="288" spans="2:6" x14ac:dyDescent="0.25">
      <c r="B288" s="36">
        <v>3440</v>
      </c>
      <c r="C288" s="37" t="s">
        <v>886</v>
      </c>
      <c r="D288" s="36">
        <v>3000</v>
      </c>
      <c r="E288" s="10">
        <f t="shared" si="8"/>
        <v>3400</v>
      </c>
      <c r="F288" s="10">
        <f t="shared" si="9"/>
        <v>3440</v>
      </c>
    </row>
    <row r="289" spans="2:6" x14ac:dyDescent="0.25">
      <c r="B289" s="36">
        <v>3441</v>
      </c>
      <c r="C289" s="37" t="s">
        <v>886</v>
      </c>
      <c r="D289" s="36">
        <v>3000</v>
      </c>
      <c r="E289" s="10">
        <f t="shared" si="8"/>
        <v>3400</v>
      </c>
      <c r="F289" s="10">
        <f t="shared" si="9"/>
        <v>3440</v>
      </c>
    </row>
    <row r="290" spans="2:6" x14ac:dyDescent="0.25">
      <c r="B290" s="36">
        <v>3450</v>
      </c>
      <c r="C290" s="37" t="s">
        <v>887</v>
      </c>
      <c r="D290" s="36">
        <v>3000</v>
      </c>
      <c r="E290" s="10">
        <f t="shared" si="8"/>
        <v>3400</v>
      </c>
      <c r="F290" s="10">
        <f t="shared" si="9"/>
        <v>3450</v>
      </c>
    </row>
    <row r="291" spans="2:6" x14ac:dyDescent="0.25">
      <c r="B291" s="36">
        <v>3451</v>
      </c>
      <c r="C291" s="37" t="s">
        <v>887</v>
      </c>
      <c r="D291" s="36">
        <v>3000</v>
      </c>
      <c r="E291" s="10">
        <f t="shared" si="8"/>
        <v>3400</v>
      </c>
      <c r="F291" s="10">
        <f t="shared" si="9"/>
        <v>3450</v>
      </c>
    </row>
    <row r="292" spans="2:6" x14ac:dyDescent="0.25">
      <c r="B292" s="36">
        <v>3460</v>
      </c>
      <c r="C292" s="37" t="s">
        <v>888</v>
      </c>
      <c r="D292" s="36">
        <v>3000</v>
      </c>
      <c r="E292" s="10">
        <f t="shared" si="8"/>
        <v>3400</v>
      </c>
      <c r="F292" s="10">
        <f t="shared" si="9"/>
        <v>3460</v>
      </c>
    </row>
    <row r="293" spans="2:6" x14ac:dyDescent="0.25">
      <c r="B293" s="36">
        <v>3461</v>
      </c>
      <c r="C293" s="37" t="s">
        <v>888</v>
      </c>
      <c r="D293" s="36">
        <v>3000</v>
      </c>
      <c r="E293" s="10">
        <f t="shared" si="8"/>
        <v>3400</v>
      </c>
      <c r="F293" s="10">
        <f t="shared" si="9"/>
        <v>3460</v>
      </c>
    </row>
    <row r="294" spans="2:6" x14ac:dyDescent="0.25">
      <c r="B294" s="36">
        <v>3470</v>
      </c>
      <c r="C294" s="37" t="s">
        <v>889</v>
      </c>
      <c r="D294" s="36">
        <v>3000</v>
      </c>
      <c r="E294" s="10">
        <f t="shared" si="8"/>
        <v>3400</v>
      </c>
      <c r="F294" s="10">
        <f t="shared" si="9"/>
        <v>3470</v>
      </c>
    </row>
    <row r="295" spans="2:6" x14ac:dyDescent="0.25">
      <c r="B295" s="36">
        <v>3471</v>
      </c>
      <c r="C295" s="37" t="s">
        <v>889</v>
      </c>
      <c r="D295" s="36">
        <v>3000</v>
      </c>
      <c r="E295" s="10">
        <f t="shared" si="8"/>
        <v>3400</v>
      </c>
      <c r="F295" s="10">
        <f t="shared" si="9"/>
        <v>3470</v>
      </c>
    </row>
    <row r="296" spans="2:6" x14ac:dyDescent="0.25">
      <c r="B296" s="36">
        <v>3480</v>
      </c>
      <c r="C296" s="37" t="s">
        <v>890</v>
      </c>
      <c r="D296" s="36">
        <v>3000</v>
      </c>
      <c r="E296" s="10">
        <f t="shared" si="8"/>
        <v>3400</v>
      </c>
      <c r="F296" s="10">
        <f t="shared" si="9"/>
        <v>3480</v>
      </c>
    </row>
    <row r="297" spans="2:6" x14ac:dyDescent="0.25">
      <c r="B297" s="36">
        <v>3481</v>
      </c>
      <c r="C297" s="37" t="s">
        <v>890</v>
      </c>
      <c r="D297" s="36">
        <v>3000</v>
      </c>
      <c r="E297" s="10">
        <f t="shared" si="8"/>
        <v>3400</v>
      </c>
      <c r="F297" s="10">
        <f t="shared" si="9"/>
        <v>3480</v>
      </c>
    </row>
    <row r="298" spans="2:6" x14ac:dyDescent="0.25">
      <c r="B298" s="36">
        <v>3490</v>
      </c>
      <c r="C298" s="37" t="s">
        <v>891</v>
      </c>
      <c r="D298" s="36">
        <v>3000</v>
      </c>
      <c r="E298" s="10">
        <f t="shared" si="8"/>
        <v>3400</v>
      </c>
      <c r="F298" s="10">
        <f t="shared" si="9"/>
        <v>3490</v>
      </c>
    </row>
    <row r="299" spans="2:6" x14ac:dyDescent="0.25">
      <c r="B299" s="36">
        <v>3491</v>
      </c>
      <c r="C299" s="37" t="s">
        <v>892</v>
      </c>
      <c r="D299" s="36">
        <v>3000</v>
      </c>
      <c r="E299" s="10">
        <f t="shared" si="8"/>
        <v>3400</v>
      </c>
      <c r="F299" s="10">
        <f t="shared" si="9"/>
        <v>3490</v>
      </c>
    </row>
    <row r="300" spans="2:6" x14ac:dyDescent="0.25">
      <c r="B300" s="36">
        <v>3499</v>
      </c>
      <c r="C300" s="37" t="s">
        <v>893</v>
      </c>
      <c r="D300" s="36">
        <v>3000</v>
      </c>
      <c r="E300" s="10">
        <f t="shared" si="8"/>
        <v>3400</v>
      </c>
      <c r="F300" s="10">
        <f t="shared" si="9"/>
        <v>3490</v>
      </c>
    </row>
    <row r="301" spans="2:6" x14ac:dyDescent="0.25">
      <c r="B301" s="36">
        <v>3500</v>
      </c>
      <c r="C301" s="37" t="s">
        <v>894</v>
      </c>
      <c r="D301" s="36">
        <v>3000</v>
      </c>
      <c r="E301" s="10">
        <f t="shared" si="8"/>
        <v>3500</v>
      </c>
      <c r="F301" s="10">
        <f t="shared" si="9"/>
        <v>3500</v>
      </c>
    </row>
    <row r="302" spans="2:6" x14ac:dyDescent="0.25">
      <c r="B302" s="36">
        <v>3510</v>
      </c>
      <c r="C302" s="37" t="s">
        <v>895</v>
      </c>
      <c r="D302" s="36">
        <v>3000</v>
      </c>
      <c r="E302" s="10">
        <f t="shared" si="8"/>
        <v>3500</v>
      </c>
      <c r="F302" s="10">
        <f t="shared" si="9"/>
        <v>3510</v>
      </c>
    </row>
    <row r="303" spans="2:6" x14ac:dyDescent="0.25">
      <c r="B303" s="36">
        <v>3511</v>
      </c>
      <c r="C303" s="37" t="s">
        <v>895</v>
      </c>
      <c r="D303" s="36">
        <v>3000</v>
      </c>
      <c r="E303" s="10">
        <f t="shared" si="8"/>
        <v>3500</v>
      </c>
      <c r="F303" s="10">
        <f t="shared" si="9"/>
        <v>3510</v>
      </c>
    </row>
    <row r="304" spans="2:6" x14ac:dyDescent="0.25">
      <c r="B304" s="36">
        <v>3520</v>
      </c>
      <c r="C304" s="37" t="s">
        <v>896</v>
      </c>
      <c r="D304" s="36">
        <v>3000</v>
      </c>
      <c r="E304" s="10">
        <f t="shared" si="8"/>
        <v>3500</v>
      </c>
      <c r="F304" s="10">
        <f t="shared" si="9"/>
        <v>3520</v>
      </c>
    </row>
    <row r="305" spans="2:6" x14ac:dyDescent="0.25">
      <c r="B305" s="36">
        <v>3521</v>
      </c>
      <c r="C305" s="37" t="s">
        <v>896</v>
      </c>
      <c r="D305" s="36">
        <v>3000</v>
      </c>
      <c r="E305" s="10">
        <f t="shared" si="8"/>
        <v>3500</v>
      </c>
      <c r="F305" s="10">
        <f t="shared" si="9"/>
        <v>3520</v>
      </c>
    </row>
    <row r="306" spans="2:6" x14ac:dyDescent="0.25">
      <c r="B306" s="36">
        <v>3530</v>
      </c>
      <c r="C306" s="37" t="s">
        <v>897</v>
      </c>
      <c r="D306" s="36">
        <v>3000</v>
      </c>
      <c r="E306" s="10">
        <f t="shared" si="8"/>
        <v>3500</v>
      </c>
      <c r="F306" s="10">
        <f t="shared" si="9"/>
        <v>3530</v>
      </c>
    </row>
    <row r="307" spans="2:6" x14ac:dyDescent="0.25">
      <c r="B307" s="36">
        <v>3531</v>
      </c>
      <c r="C307" s="37" t="s">
        <v>897</v>
      </c>
      <c r="D307" s="36">
        <v>3000</v>
      </c>
      <c r="E307" s="10">
        <f t="shared" si="8"/>
        <v>3500</v>
      </c>
      <c r="F307" s="10">
        <f t="shared" si="9"/>
        <v>3530</v>
      </c>
    </row>
    <row r="308" spans="2:6" x14ac:dyDescent="0.25">
      <c r="B308" s="36">
        <v>3540</v>
      </c>
      <c r="C308" s="37" t="s">
        <v>898</v>
      </c>
      <c r="D308" s="36">
        <v>3000</v>
      </c>
      <c r="E308" s="10">
        <f t="shared" si="8"/>
        <v>3500</v>
      </c>
      <c r="F308" s="10">
        <f t="shared" si="9"/>
        <v>3540</v>
      </c>
    </row>
    <row r="309" spans="2:6" x14ac:dyDescent="0.25">
      <c r="B309" s="36">
        <v>3541</v>
      </c>
      <c r="C309" s="37" t="s">
        <v>898</v>
      </c>
      <c r="D309" s="36">
        <v>3000</v>
      </c>
      <c r="E309" s="10">
        <f t="shared" si="8"/>
        <v>3500</v>
      </c>
      <c r="F309" s="10">
        <f t="shared" si="9"/>
        <v>3540</v>
      </c>
    </row>
    <row r="310" spans="2:6" x14ac:dyDescent="0.25">
      <c r="B310" s="36">
        <v>3550</v>
      </c>
      <c r="C310" s="37" t="s">
        <v>899</v>
      </c>
      <c r="D310" s="36">
        <v>3000</v>
      </c>
      <c r="E310" s="10">
        <f t="shared" si="8"/>
        <v>3500</v>
      </c>
      <c r="F310" s="10">
        <f t="shared" si="9"/>
        <v>3550</v>
      </c>
    </row>
    <row r="311" spans="2:6" x14ac:dyDescent="0.25">
      <c r="B311" s="36">
        <v>3551</v>
      </c>
      <c r="C311" s="37" t="s">
        <v>900</v>
      </c>
      <c r="D311" s="36">
        <v>3000</v>
      </c>
      <c r="E311" s="10">
        <f t="shared" si="8"/>
        <v>3500</v>
      </c>
      <c r="F311" s="10">
        <f t="shared" si="9"/>
        <v>3550</v>
      </c>
    </row>
    <row r="312" spans="2:6" x14ac:dyDescent="0.25">
      <c r="B312" s="36">
        <v>3552</v>
      </c>
      <c r="C312" s="37" t="s">
        <v>901</v>
      </c>
      <c r="D312" s="36">
        <v>3000</v>
      </c>
      <c r="E312" s="10">
        <f t="shared" si="8"/>
        <v>3500</v>
      </c>
      <c r="F312" s="10">
        <f t="shared" si="9"/>
        <v>3550</v>
      </c>
    </row>
    <row r="313" spans="2:6" x14ac:dyDescent="0.25">
      <c r="B313" s="36">
        <v>3553</v>
      </c>
      <c r="C313" s="37" t="s">
        <v>902</v>
      </c>
      <c r="D313" s="36">
        <v>3000</v>
      </c>
      <c r="E313" s="10">
        <f t="shared" si="8"/>
        <v>3500</v>
      </c>
      <c r="F313" s="10">
        <f t="shared" si="9"/>
        <v>3550</v>
      </c>
    </row>
    <row r="314" spans="2:6" x14ac:dyDescent="0.25">
      <c r="B314" s="36">
        <v>3560</v>
      </c>
      <c r="C314" s="37" t="s">
        <v>903</v>
      </c>
      <c r="D314" s="36">
        <v>3000</v>
      </c>
      <c r="E314" s="10">
        <f t="shared" si="8"/>
        <v>3500</v>
      </c>
      <c r="F314" s="10">
        <f t="shared" si="9"/>
        <v>3560</v>
      </c>
    </row>
    <row r="315" spans="2:6" x14ac:dyDescent="0.25">
      <c r="B315" s="36">
        <v>3561</v>
      </c>
      <c r="C315" s="37" t="s">
        <v>903</v>
      </c>
      <c r="D315" s="36">
        <v>3000</v>
      </c>
      <c r="E315" s="10">
        <f t="shared" si="8"/>
        <v>3500</v>
      </c>
      <c r="F315" s="10">
        <f t="shared" si="9"/>
        <v>3560</v>
      </c>
    </row>
    <row r="316" spans="2:6" x14ac:dyDescent="0.25">
      <c r="B316" s="36">
        <v>3570</v>
      </c>
      <c r="C316" s="37" t="s">
        <v>904</v>
      </c>
      <c r="D316" s="36">
        <v>3000</v>
      </c>
      <c r="E316" s="10">
        <f t="shared" si="8"/>
        <v>3500</v>
      </c>
      <c r="F316" s="10">
        <f t="shared" si="9"/>
        <v>3570</v>
      </c>
    </row>
    <row r="317" spans="2:6" x14ac:dyDescent="0.25">
      <c r="B317" s="36">
        <v>3571</v>
      </c>
      <c r="C317" s="37" t="s">
        <v>904</v>
      </c>
      <c r="D317" s="36">
        <v>3000</v>
      </c>
      <c r="E317" s="10">
        <f t="shared" si="8"/>
        <v>3500</v>
      </c>
      <c r="F317" s="10">
        <f t="shared" si="9"/>
        <v>3570</v>
      </c>
    </row>
    <row r="318" spans="2:6" x14ac:dyDescent="0.25">
      <c r="B318" s="36">
        <v>3580</v>
      </c>
      <c r="C318" s="37" t="s">
        <v>905</v>
      </c>
      <c r="D318" s="36">
        <v>3000</v>
      </c>
      <c r="E318" s="10">
        <f t="shared" si="8"/>
        <v>3500</v>
      </c>
      <c r="F318" s="10">
        <f t="shared" si="9"/>
        <v>3580</v>
      </c>
    </row>
    <row r="319" spans="2:6" x14ac:dyDescent="0.25">
      <c r="B319" s="36">
        <v>3581</v>
      </c>
      <c r="C319" s="37" t="s">
        <v>905</v>
      </c>
      <c r="D319" s="36">
        <v>3000</v>
      </c>
      <c r="E319" s="10">
        <f t="shared" si="8"/>
        <v>3500</v>
      </c>
      <c r="F319" s="10">
        <f t="shared" si="9"/>
        <v>3580</v>
      </c>
    </row>
    <row r="320" spans="2:6" x14ac:dyDescent="0.25">
      <c r="B320" s="36">
        <v>3590</v>
      </c>
      <c r="C320" s="37" t="s">
        <v>906</v>
      </c>
      <c r="D320" s="36">
        <v>3000</v>
      </c>
      <c r="E320" s="10">
        <f t="shared" si="8"/>
        <v>3500</v>
      </c>
      <c r="F320" s="10">
        <f t="shared" si="9"/>
        <v>3590</v>
      </c>
    </row>
    <row r="321" spans="2:6" x14ac:dyDescent="0.25">
      <c r="B321" s="36">
        <v>3591</v>
      </c>
      <c r="C321" s="37" t="s">
        <v>906</v>
      </c>
      <c r="D321" s="36">
        <v>3000</v>
      </c>
      <c r="E321" s="10">
        <f t="shared" si="8"/>
        <v>3500</v>
      </c>
      <c r="F321" s="10">
        <f t="shared" si="9"/>
        <v>3590</v>
      </c>
    </row>
    <row r="322" spans="2:6" x14ac:dyDescent="0.25">
      <c r="B322" s="36">
        <v>3600</v>
      </c>
      <c r="C322" s="37" t="s">
        <v>907</v>
      </c>
      <c r="D322" s="36">
        <v>3000</v>
      </c>
      <c r="E322" s="10">
        <f t="shared" si="8"/>
        <v>3600</v>
      </c>
      <c r="F322" s="10">
        <f t="shared" si="9"/>
        <v>3600</v>
      </c>
    </row>
    <row r="323" spans="2:6" x14ac:dyDescent="0.25">
      <c r="B323" s="36">
        <v>3610</v>
      </c>
      <c r="C323" s="37" t="s">
        <v>908</v>
      </c>
      <c r="D323" s="36">
        <v>3000</v>
      </c>
      <c r="E323" s="10">
        <f t="shared" si="8"/>
        <v>3600</v>
      </c>
      <c r="F323" s="10">
        <f t="shared" si="9"/>
        <v>3610</v>
      </c>
    </row>
    <row r="324" spans="2:6" x14ac:dyDescent="0.25">
      <c r="B324" s="36">
        <v>3611</v>
      </c>
      <c r="C324" s="37" t="s">
        <v>908</v>
      </c>
      <c r="D324" s="36">
        <v>3000</v>
      </c>
      <c r="E324" s="10">
        <f t="shared" ref="E324:E387" si="10">+LEFT(B324,2)*100</f>
        <v>3600</v>
      </c>
      <c r="F324" s="10">
        <f t="shared" ref="F324:F387" si="11">+LEFT(B324,3)*10</f>
        <v>3610</v>
      </c>
    </row>
    <row r="325" spans="2:6" x14ac:dyDescent="0.25">
      <c r="B325" s="36">
        <v>3620</v>
      </c>
      <c r="C325" s="37" t="s">
        <v>909</v>
      </c>
      <c r="D325" s="36">
        <v>3000</v>
      </c>
      <c r="E325" s="10">
        <f t="shared" si="10"/>
        <v>3600</v>
      </c>
      <c r="F325" s="10">
        <f t="shared" si="11"/>
        <v>3620</v>
      </c>
    </row>
    <row r="326" spans="2:6" x14ac:dyDescent="0.25">
      <c r="B326" s="36">
        <v>3621</v>
      </c>
      <c r="C326" s="37" t="s">
        <v>909</v>
      </c>
      <c r="D326" s="36">
        <v>3000</v>
      </c>
      <c r="E326" s="10">
        <f t="shared" si="10"/>
        <v>3600</v>
      </c>
      <c r="F326" s="10">
        <f t="shared" si="11"/>
        <v>3620</v>
      </c>
    </row>
    <row r="327" spans="2:6" x14ac:dyDescent="0.25">
      <c r="B327" s="36">
        <v>3630</v>
      </c>
      <c r="C327" s="37" t="s">
        <v>910</v>
      </c>
      <c r="D327" s="36">
        <v>3000</v>
      </c>
      <c r="E327" s="10">
        <f t="shared" si="10"/>
        <v>3600</v>
      </c>
      <c r="F327" s="10">
        <f t="shared" si="11"/>
        <v>3630</v>
      </c>
    </row>
    <row r="328" spans="2:6" x14ac:dyDescent="0.25">
      <c r="B328" s="36">
        <v>3631</v>
      </c>
      <c r="C328" s="37" t="s">
        <v>910</v>
      </c>
      <c r="D328" s="36">
        <v>3000</v>
      </c>
      <c r="E328" s="10">
        <f t="shared" si="10"/>
        <v>3600</v>
      </c>
      <c r="F328" s="10">
        <f t="shared" si="11"/>
        <v>3630</v>
      </c>
    </row>
    <row r="329" spans="2:6" x14ac:dyDescent="0.25">
      <c r="B329" s="36">
        <v>3640</v>
      </c>
      <c r="C329" s="37" t="s">
        <v>911</v>
      </c>
      <c r="D329" s="36">
        <v>3000</v>
      </c>
      <c r="E329" s="10">
        <f t="shared" si="10"/>
        <v>3600</v>
      </c>
      <c r="F329" s="10">
        <f t="shared" si="11"/>
        <v>3640</v>
      </c>
    </row>
    <row r="330" spans="2:6" x14ac:dyDescent="0.25">
      <c r="B330" s="36">
        <v>3641</v>
      </c>
      <c r="C330" s="37" t="s">
        <v>911</v>
      </c>
      <c r="D330" s="36">
        <v>3000</v>
      </c>
      <c r="E330" s="10">
        <f t="shared" si="10"/>
        <v>3600</v>
      </c>
      <c r="F330" s="10">
        <f t="shared" si="11"/>
        <v>3640</v>
      </c>
    </row>
    <row r="331" spans="2:6" x14ac:dyDescent="0.25">
      <c r="B331" s="36">
        <v>3650</v>
      </c>
      <c r="C331" s="37" t="s">
        <v>912</v>
      </c>
      <c r="D331" s="36">
        <v>3000</v>
      </c>
      <c r="E331" s="10">
        <f t="shared" si="10"/>
        <v>3600</v>
      </c>
      <c r="F331" s="10">
        <f t="shared" si="11"/>
        <v>3650</v>
      </c>
    </row>
    <row r="332" spans="2:6" x14ac:dyDescent="0.25">
      <c r="B332" s="36">
        <v>3651</v>
      </c>
      <c r="C332" s="37" t="s">
        <v>912</v>
      </c>
      <c r="D332" s="36">
        <v>3000</v>
      </c>
      <c r="E332" s="10">
        <f t="shared" si="10"/>
        <v>3600</v>
      </c>
      <c r="F332" s="10">
        <f t="shared" si="11"/>
        <v>3650</v>
      </c>
    </row>
    <row r="333" spans="2:6" x14ac:dyDescent="0.25">
      <c r="B333" s="36">
        <v>3660</v>
      </c>
      <c r="C333" s="37" t="s">
        <v>913</v>
      </c>
      <c r="D333" s="36">
        <v>3000</v>
      </c>
      <c r="E333" s="10">
        <f t="shared" si="10"/>
        <v>3600</v>
      </c>
      <c r="F333" s="10">
        <f t="shared" si="11"/>
        <v>3660</v>
      </c>
    </row>
    <row r="334" spans="2:6" x14ac:dyDescent="0.25">
      <c r="B334" s="36">
        <v>3661</v>
      </c>
      <c r="C334" s="37" t="s">
        <v>913</v>
      </c>
      <c r="D334" s="36">
        <v>3000</v>
      </c>
      <c r="E334" s="10">
        <f t="shared" si="10"/>
        <v>3600</v>
      </c>
      <c r="F334" s="10">
        <f t="shared" si="11"/>
        <v>3660</v>
      </c>
    </row>
    <row r="335" spans="2:6" x14ac:dyDescent="0.25">
      <c r="B335" s="36">
        <v>3690</v>
      </c>
      <c r="C335" s="37" t="s">
        <v>914</v>
      </c>
      <c r="D335" s="36">
        <v>3000</v>
      </c>
      <c r="E335" s="10">
        <f t="shared" si="10"/>
        <v>3600</v>
      </c>
      <c r="F335" s="10">
        <f t="shared" si="11"/>
        <v>3690</v>
      </c>
    </row>
    <row r="336" spans="2:6" x14ac:dyDescent="0.25">
      <c r="B336" s="36">
        <v>3691</v>
      </c>
      <c r="C336" s="37" t="s">
        <v>914</v>
      </c>
      <c r="D336" s="36">
        <v>3000</v>
      </c>
      <c r="E336" s="10">
        <f t="shared" si="10"/>
        <v>3600</v>
      </c>
      <c r="F336" s="10">
        <f t="shared" si="11"/>
        <v>3690</v>
      </c>
    </row>
    <row r="337" spans="2:6" x14ac:dyDescent="0.25">
      <c r="B337" s="36">
        <v>3700</v>
      </c>
      <c r="C337" s="37" t="s">
        <v>915</v>
      </c>
      <c r="D337" s="36">
        <v>3000</v>
      </c>
      <c r="E337" s="10">
        <f t="shared" si="10"/>
        <v>3700</v>
      </c>
      <c r="F337" s="10">
        <f t="shared" si="11"/>
        <v>3700</v>
      </c>
    </row>
    <row r="338" spans="2:6" x14ac:dyDescent="0.25">
      <c r="B338" s="36">
        <v>3710</v>
      </c>
      <c r="C338" s="37" t="s">
        <v>916</v>
      </c>
      <c r="D338" s="36">
        <v>3000</v>
      </c>
      <c r="E338" s="10">
        <f t="shared" si="10"/>
        <v>3700</v>
      </c>
      <c r="F338" s="10">
        <f t="shared" si="11"/>
        <v>3710</v>
      </c>
    </row>
    <row r="339" spans="2:6" x14ac:dyDescent="0.25">
      <c r="B339" s="36">
        <v>3711</v>
      </c>
      <c r="C339" s="37" t="s">
        <v>917</v>
      </c>
      <c r="D339" s="36">
        <v>3000</v>
      </c>
      <c r="E339" s="10">
        <f t="shared" si="10"/>
        <v>3700</v>
      </c>
      <c r="F339" s="10">
        <f t="shared" si="11"/>
        <v>3710</v>
      </c>
    </row>
    <row r="340" spans="2:6" x14ac:dyDescent="0.25">
      <c r="B340" s="36">
        <v>3712</v>
      </c>
      <c r="C340" s="37" t="s">
        <v>918</v>
      </c>
      <c r="D340" s="36">
        <v>3000</v>
      </c>
      <c r="E340" s="10">
        <f t="shared" si="10"/>
        <v>3700</v>
      </c>
      <c r="F340" s="10">
        <f t="shared" si="11"/>
        <v>3710</v>
      </c>
    </row>
    <row r="341" spans="2:6" x14ac:dyDescent="0.25">
      <c r="B341" s="36">
        <v>3720</v>
      </c>
      <c r="C341" s="37" t="s">
        <v>919</v>
      </c>
      <c r="D341" s="36">
        <v>3000</v>
      </c>
      <c r="E341" s="10">
        <f t="shared" si="10"/>
        <v>3700</v>
      </c>
      <c r="F341" s="10">
        <f t="shared" si="11"/>
        <v>3720</v>
      </c>
    </row>
    <row r="342" spans="2:6" x14ac:dyDescent="0.25">
      <c r="B342" s="36">
        <v>3721</v>
      </c>
      <c r="C342" s="37" t="s">
        <v>920</v>
      </c>
      <c r="D342" s="36">
        <v>3000</v>
      </c>
      <c r="E342" s="10">
        <f t="shared" si="10"/>
        <v>3700</v>
      </c>
      <c r="F342" s="10">
        <f t="shared" si="11"/>
        <v>3720</v>
      </c>
    </row>
    <row r="343" spans="2:6" x14ac:dyDescent="0.25">
      <c r="B343" s="36">
        <v>3722</v>
      </c>
      <c r="C343" s="37" t="s">
        <v>921</v>
      </c>
      <c r="D343" s="36">
        <v>3000</v>
      </c>
      <c r="E343" s="10">
        <f t="shared" si="10"/>
        <v>3700</v>
      </c>
      <c r="F343" s="10">
        <f t="shared" si="11"/>
        <v>3720</v>
      </c>
    </row>
    <row r="344" spans="2:6" x14ac:dyDescent="0.25">
      <c r="B344" s="36">
        <v>3723</v>
      </c>
      <c r="C344" s="37" t="s">
        <v>922</v>
      </c>
      <c r="D344" s="36">
        <v>3000</v>
      </c>
      <c r="E344" s="10">
        <f t="shared" si="10"/>
        <v>3700</v>
      </c>
      <c r="F344" s="10">
        <f t="shared" si="11"/>
        <v>3720</v>
      </c>
    </row>
    <row r="345" spans="2:6" x14ac:dyDescent="0.25">
      <c r="B345" s="36">
        <v>3724</v>
      </c>
      <c r="C345" s="37" t="s">
        <v>923</v>
      </c>
      <c r="D345" s="36">
        <v>3000</v>
      </c>
      <c r="E345" s="10">
        <f t="shared" si="10"/>
        <v>3700</v>
      </c>
      <c r="F345" s="10">
        <f t="shared" si="11"/>
        <v>3720</v>
      </c>
    </row>
    <row r="346" spans="2:6" x14ac:dyDescent="0.25">
      <c r="B346" s="36">
        <v>3730</v>
      </c>
      <c r="C346" s="37" t="s">
        <v>924</v>
      </c>
      <c r="D346" s="36">
        <v>3000</v>
      </c>
      <c r="E346" s="10">
        <f t="shared" si="10"/>
        <v>3700</v>
      </c>
      <c r="F346" s="10">
        <f t="shared" si="11"/>
        <v>3730</v>
      </c>
    </row>
    <row r="347" spans="2:6" x14ac:dyDescent="0.25">
      <c r="B347" s="36">
        <v>3731</v>
      </c>
      <c r="C347" s="37" t="s">
        <v>924</v>
      </c>
      <c r="D347" s="36">
        <v>3000</v>
      </c>
      <c r="E347" s="10">
        <f t="shared" si="10"/>
        <v>3700</v>
      </c>
      <c r="F347" s="10">
        <f t="shared" si="11"/>
        <v>3730</v>
      </c>
    </row>
    <row r="348" spans="2:6" x14ac:dyDescent="0.25">
      <c r="B348" s="36">
        <v>3732</v>
      </c>
      <c r="C348" s="37" t="s">
        <v>925</v>
      </c>
      <c r="D348" s="36">
        <v>3000</v>
      </c>
      <c r="E348" s="10">
        <f t="shared" si="10"/>
        <v>3700</v>
      </c>
      <c r="F348" s="10">
        <f t="shared" si="11"/>
        <v>3730</v>
      </c>
    </row>
    <row r="349" spans="2:6" x14ac:dyDescent="0.25">
      <c r="B349" s="36">
        <v>3740</v>
      </c>
      <c r="C349" s="37" t="s">
        <v>926</v>
      </c>
      <c r="D349" s="36">
        <v>3000</v>
      </c>
      <c r="E349" s="10">
        <f t="shared" si="10"/>
        <v>3700</v>
      </c>
      <c r="F349" s="10">
        <f t="shared" si="11"/>
        <v>3740</v>
      </c>
    </row>
    <row r="350" spans="2:6" x14ac:dyDescent="0.25">
      <c r="B350" s="36">
        <v>3741</v>
      </c>
      <c r="C350" s="37" t="s">
        <v>926</v>
      </c>
      <c r="D350" s="36">
        <v>3000</v>
      </c>
      <c r="E350" s="10">
        <f t="shared" si="10"/>
        <v>3700</v>
      </c>
      <c r="F350" s="10">
        <f t="shared" si="11"/>
        <v>3740</v>
      </c>
    </row>
    <row r="351" spans="2:6" x14ac:dyDescent="0.25">
      <c r="B351" s="36">
        <v>3750</v>
      </c>
      <c r="C351" s="37" t="s">
        <v>927</v>
      </c>
      <c r="D351" s="36">
        <v>3000</v>
      </c>
      <c r="E351" s="10">
        <f t="shared" si="10"/>
        <v>3700</v>
      </c>
      <c r="F351" s="10">
        <f t="shared" si="11"/>
        <v>3750</v>
      </c>
    </row>
    <row r="352" spans="2:6" x14ac:dyDescent="0.25">
      <c r="B352" s="36">
        <v>3751</v>
      </c>
      <c r="C352" s="37" t="s">
        <v>927</v>
      </c>
      <c r="D352" s="36">
        <v>3000</v>
      </c>
      <c r="E352" s="10">
        <f t="shared" si="10"/>
        <v>3700</v>
      </c>
      <c r="F352" s="10">
        <f t="shared" si="11"/>
        <v>3750</v>
      </c>
    </row>
    <row r="353" spans="2:6" x14ac:dyDescent="0.25">
      <c r="B353" s="36">
        <v>3760</v>
      </c>
      <c r="C353" s="37" t="s">
        <v>928</v>
      </c>
      <c r="D353" s="36">
        <v>3000</v>
      </c>
      <c r="E353" s="10">
        <f t="shared" si="10"/>
        <v>3700</v>
      </c>
      <c r="F353" s="10">
        <f t="shared" si="11"/>
        <v>3760</v>
      </c>
    </row>
    <row r="354" spans="2:6" x14ac:dyDescent="0.25">
      <c r="B354" s="36">
        <v>3761</v>
      </c>
      <c r="C354" s="37" t="s">
        <v>928</v>
      </c>
      <c r="D354" s="36">
        <v>3000</v>
      </c>
      <c r="E354" s="10">
        <f t="shared" si="10"/>
        <v>3700</v>
      </c>
      <c r="F354" s="10">
        <f t="shared" si="11"/>
        <v>3760</v>
      </c>
    </row>
    <row r="355" spans="2:6" x14ac:dyDescent="0.25">
      <c r="B355" s="36">
        <v>3770</v>
      </c>
      <c r="C355" s="37" t="s">
        <v>929</v>
      </c>
      <c r="D355" s="36">
        <v>3000</v>
      </c>
      <c r="E355" s="10">
        <f t="shared" si="10"/>
        <v>3700</v>
      </c>
      <c r="F355" s="10">
        <f t="shared" si="11"/>
        <v>3770</v>
      </c>
    </row>
    <row r="356" spans="2:6" x14ac:dyDescent="0.25">
      <c r="B356" s="36">
        <v>3771</v>
      </c>
      <c r="C356" s="37" t="s">
        <v>929</v>
      </c>
      <c r="D356" s="36">
        <v>3000</v>
      </c>
      <c r="E356" s="10">
        <f t="shared" si="10"/>
        <v>3700</v>
      </c>
      <c r="F356" s="10">
        <f t="shared" si="11"/>
        <v>3770</v>
      </c>
    </row>
    <row r="357" spans="2:6" x14ac:dyDescent="0.25">
      <c r="B357" s="36">
        <v>3780</v>
      </c>
      <c r="C357" s="37" t="s">
        <v>930</v>
      </c>
      <c r="D357" s="36">
        <v>3000</v>
      </c>
      <c r="E357" s="10">
        <f t="shared" si="10"/>
        <v>3700</v>
      </c>
      <c r="F357" s="10">
        <f t="shared" si="11"/>
        <v>3780</v>
      </c>
    </row>
    <row r="358" spans="2:6" x14ac:dyDescent="0.25">
      <c r="B358" s="36">
        <v>3781</v>
      </c>
      <c r="C358" s="37" t="s">
        <v>930</v>
      </c>
      <c r="D358" s="36">
        <v>3000</v>
      </c>
      <c r="E358" s="10">
        <f t="shared" si="10"/>
        <v>3700</v>
      </c>
      <c r="F358" s="10">
        <f t="shared" si="11"/>
        <v>3780</v>
      </c>
    </row>
    <row r="359" spans="2:6" x14ac:dyDescent="0.25">
      <c r="B359" s="36">
        <v>3790</v>
      </c>
      <c r="C359" s="37" t="s">
        <v>931</v>
      </c>
      <c r="D359" s="36">
        <v>3000</v>
      </c>
      <c r="E359" s="10">
        <f t="shared" si="10"/>
        <v>3700</v>
      </c>
      <c r="F359" s="10">
        <f t="shared" si="11"/>
        <v>3790</v>
      </c>
    </row>
    <row r="360" spans="2:6" x14ac:dyDescent="0.25">
      <c r="B360" s="36">
        <v>3791</v>
      </c>
      <c r="C360" s="37" t="s">
        <v>931</v>
      </c>
      <c r="D360" s="36">
        <v>3000</v>
      </c>
      <c r="E360" s="10">
        <f t="shared" si="10"/>
        <v>3700</v>
      </c>
      <c r="F360" s="10">
        <f t="shared" si="11"/>
        <v>3790</v>
      </c>
    </row>
    <row r="361" spans="2:6" x14ac:dyDescent="0.25">
      <c r="B361" s="36">
        <v>3800</v>
      </c>
      <c r="C361" s="37" t="s">
        <v>932</v>
      </c>
      <c r="D361" s="36">
        <v>3000</v>
      </c>
      <c r="E361" s="10">
        <f t="shared" si="10"/>
        <v>3800</v>
      </c>
      <c r="F361" s="10">
        <f t="shared" si="11"/>
        <v>3800</v>
      </c>
    </row>
    <row r="362" spans="2:6" x14ac:dyDescent="0.25">
      <c r="B362" s="36">
        <v>3810</v>
      </c>
      <c r="C362" s="37" t="s">
        <v>933</v>
      </c>
      <c r="D362" s="36">
        <v>3000</v>
      </c>
      <c r="E362" s="10">
        <f t="shared" si="10"/>
        <v>3800</v>
      </c>
      <c r="F362" s="10">
        <f t="shared" si="11"/>
        <v>3810</v>
      </c>
    </row>
    <row r="363" spans="2:6" x14ac:dyDescent="0.25">
      <c r="B363" s="36">
        <v>3811</v>
      </c>
      <c r="C363" s="37" t="s">
        <v>933</v>
      </c>
      <c r="D363" s="36">
        <v>3000</v>
      </c>
      <c r="E363" s="10">
        <f t="shared" si="10"/>
        <v>3800</v>
      </c>
      <c r="F363" s="10">
        <f t="shared" si="11"/>
        <v>3810</v>
      </c>
    </row>
    <row r="364" spans="2:6" x14ac:dyDescent="0.25">
      <c r="B364" s="36">
        <v>3820</v>
      </c>
      <c r="C364" s="37" t="s">
        <v>934</v>
      </c>
      <c r="D364" s="36">
        <v>3000</v>
      </c>
      <c r="E364" s="10">
        <f t="shared" si="10"/>
        <v>3800</v>
      </c>
      <c r="F364" s="10">
        <f t="shared" si="11"/>
        <v>3820</v>
      </c>
    </row>
    <row r="365" spans="2:6" x14ac:dyDescent="0.25">
      <c r="B365" s="36">
        <v>3821</v>
      </c>
      <c r="C365" s="37" t="s">
        <v>935</v>
      </c>
      <c r="D365" s="36">
        <v>3000</v>
      </c>
      <c r="E365" s="10">
        <f t="shared" si="10"/>
        <v>3800</v>
      </c>
      <c r="F365" s="10">
        <f t="shared" si="11"/>
        <v>3820</v>
      </c>
    </row>
    <row r="366" spans="2:6" x14ac:dyDescent="0.25">
      <c r="B366" s="36">
        <v>3822</v>
      </c>
      <c r="C366" s="37" t="s">
        <v>936</v>
      </c>
      <c r="D366" s="36">
        <v>3000</v>
      </c>
      <c r="E366" s="10">
        <f t="shared" si="10"/>
        <v>3800</v>
      </c>
      <c r="F366" s="10">
        <f t="shared" si="11"/>
        <v>3820</v>
      </c>
    </row>
    <row r="367" spans="2:6" x14ac:dyDescent="0.25">
      <c r="B367" s="36">
        <v>3823</v>
      </c>
      <c r="C367" s="37" t="s">
        <v>937</v>
      </c>
      <c r="D367" s="36">
        <v>3000</v>
      </c>
      <c r="E367" s="10">
        <f t="shared" si="10"/>
        <v>3800</v>
      </c>
      <c r="F367" s="10">
        <f t="shared" si="11"/>
        <v>3820</v>
      </c>
    </row>
    <row r="368" spans="2:6" x14ac:dyDescent="0.25">
      <c r="B368" s="36">
        <v>3830</v>
      </c>
      <c r="C368" s="37" t="s">
        <v>938</v>
      </c>
      <c r="D368" s="36">
        <v>3000</v>
      </c>
      <c r="E368" s="10">
        <f t="shared" si="10"/>
        <v>3800</v>
      </c>
      <c r="F368" s="10">
        <f t="shared" si="11"/>
        <v>3830</v>
      </c>
    </row>
    <row r="369" spans="2:6" x14ac:dyDescent="0.25">
      <c r="B369" s="36">
        <v>3831</v>
      </c>
      <c r="C369" s="37" t="s">
        <v>938</v>
      </c>
      <c r="D369" s="36">
        <v>3000</v>
      </c>
      <c r="E369" s="10">
        <f t="shared" si="10"/>
        <v>3800</v>
      </c>
      <c r="F369" s="10">
        <f t="shared" si="11"/>
        <v>3830</v>
      </c>
    </row>
    <row r="370" spans="2:6" x14ac:dyDescent="0.25">
      <c r="B370" s="36">
        <v>3832</v>
      </c>
      <c r="C370" s="37" t="s">
        <v>939</v>
      </c>
      <c r="D370" s="36">
        <v>3000</v>
      </c>
      <c r="E370" s="10">
        <f t="shared" si="10"/>
        <v>3800</v>
      </c>
      <c r="F370" s="10">
        <f t="shared" si="11"/>
        <v>3830</v>
      </c>
    </row>
    <row r="371" spans="2:6" x14ac:dyDescent="0.25">
      <c r="B371" s="36">
        <v>3840</v>
      </c>
      <c r="C371" s="37" t="s">
        <v>940</v>
      </c>
      <c r="D371" s="36">
        <v>3000</v>
      </c>
      <c r="E371" s="10">
        <f t="shared" si="10"/>
        <v>3800</v>
      </c>
      <c r="F371" s="10">
        <f t="shared" si="11"/>
        <v>3840</v>
      </c>
    </row>
    <row r="372" spans="2:6" x14ac:dyDescent="0.25">
      <c r="B372" s="36">
        <v>3841</v>
      </c>
      <c r="C372" s="37" t="s">
        <v>940</v>
      </c>
      <c r="D372" s="36">
        <v>3000</v>
      </c>
      <c r="E372" s="10">
        <f t="shared" si="10"/>
        <v>3800</v>
      </c>
      <c r="F372" s="10">
        <f t="shared" si="11"/>
        <v>3840</v>
      </c>
    </row>
    <row r="373" spans="2:6" x14ac:dyDescent="0.25">
      <c r="B373" s="36">
        <v>3850</v>
      </c>
      <c r="C373" s="37" t="s">
        <v>941</v>
      </c>
      <c r="D373" s="36">
        <v>3000</v>
      </c>
      <c r="E373" s="10">
        <f t="shared" si="10"/>
        <v>3800</v>
      </c>
      <c r="F373" s="10">
        <f t="shared" si="11"/>
        <v>3850</v>
      </c>
    </row>
    <row r="374" spans="2:6" x14ac:dyDescent="0.25">
      <c r="B374" s="36">
        <v>3900</v>
      </c>
      <c r="C374" s="37" t="s">
        <v>942</v>
      </c>
      <c r="D374" s="36">
        <v>3000</v>
      </c>
      <c r="E374" s="10">
        <f t="shared" si="10"/>
        <v>3900</v>
      </c>
      <c r="F374" s="10">
        <f t="shared" si="11"/>
        <v>3900</v>
      </c>
    </row>
    <row r="375" spans="2:6" x14ac:dyDescent="0.25">
      <c r="B375" s="36">
        <v>3910</v>
      </c>
      <c r="C375" s="37" t="s">
        <v>943</v>
      </c>
      <c r="D375" s="36">
        <v>3000</v>
      </c>
      <c r="E375" s="10">
        <f t="shared" si="10"/>
        <v>3900</v>
      </c>
      <c r="F375" s="10">
        <f t="shared" si="11"/>
        <v>3910</v>
      </c>
    </row>
    <row r="376" spans="2:6" x14ac:dyDescent="0.25">
      <c r="B376" s="36">
        <v>3911</v>
      </c>
      <c r="C376" s="37" t="s">
        <v>944</v>
      </c>
      <c r="D376" s="36">
        <v>3000</v>
      </c>
      <c r="E376" s="10">
        <f t="shared" si="10"/>
        <v>3900</v>
      </c>
      <c r="F376" s="10">
        <f t="shared" si="11"/>
        <v>3910</v>
      </c>
    </row>
    <row r="377" spans="2:6" x14ac:dyDescent="0.25">
      <c r="B377" s="36">
        <v>3920</v>
      </c>
      <c r="C377" s="37" t="s">
        <v>945</v>
      </c>
      <c r="D377" s="36">
        <v>3000</v>
      </c>
      <c r="E377" s="10">
        <f t="shared" si="10"/>
        <v>3900</v>
      </c>
      <c r="F377" s="10">
        <f t="shared" si="11"/>
        <v>3920</v>
      </c>
    </row>
    <row r="378" spans="2:6" x14ac:dyDescent="0.25">
      <c r="B378" s="36">
        <v>3921</v>
      </c>
      <c r="C378" s="37" t="s">
        <v>945</v>
      </c>
      <c r="D378" s="36">
        <v>3000</v>
      </c>
      <c r="E378" s="10">
        <f t="shared" si="10"/>
        <v>3900</v>
      </c>
      <c r="F378" s="10">
        <f t="shared" si="11"/>
        <v>3920</v>
      </c>
    </row>
    <row r="379" spans="2:6" x14ac:dyDescent="0.25">
      <c r="B379" s="36">
        <v>3930</v>
      </c>
      <c r="C379" s="37" t="s">
        <v>946</v>
      </c>
      <c r="D379" s="36">
        <v>3000</v>
      </c>
      <c r="E379" s="10">
        <f t="shared" si="10"/>
        <v>3900</v>
      </c>
      <c r="F379" s="10">
        <f t="shared" si="11"/>
        <v>3930</v>
      </c>
    </row>
    <row r="380" spans="2:6" x14ac:dyDescent="0.25">
      <c r="B380" s="36">
        <v>3931</v>
      </c>
      <c r="C380" s="37" t="s">
        <v>946</v>
      </c>
      <c r="D380" s="36">
        <v>3000</v>
      </c>
      <c r="E380" s="10">
        <f t="shared" si="10"/>
        <v>3900</v>
      </c>
      <c r="F380" s="10">
        <f t="shared" si="11"/>
        <v>3930</v>
      </c>
    </row>
    <row r="381" spans="2:6" x14ac:dyDescent="0.25">
      <c r="B381" s="36">
        <v>3940</v>
      </c>
      <c r="C381" s="37" t="s">
        <v>947</v>
      </c>
      <c r="D381" s="36">
        <v>3000</v>
      </c>
      <c r="E381" s="10">
        <f t="shared" si="10"/>
        <v>3900</v>
      </c>
      <c r="F381" s="10">
        <f t="shared" si="11"/>
        <v>3940</v>
      </c>
    </row>
    <row r="382" spans="2:6" x14ac:dyDescent="0.25">
      <c r="B382" s="36">
        <v>3940</v>
      </c>
      <c r="C382" s="37" t="s">
        <v>948</v>
      </c>
      <c r="D382" s="36">
        <v>3000</v>
      </c>
      <c r="E382" s="10">
        <f t="shared" si="10"/>
        <v>3900</v>
      </c>
      <c r="F382" s="10">
        <f t="shared" si="11"/>
        <v>3940</v>
      </c>
    </row>
    <row r="383" spans="2:6" x14ac:dyDescent="0.25">
      <c r="B383" s="36">
        <v>3941</v>
      </c>
      <c r="C383" s="37" t="s">
        <v>948</v>
      </c>
      <c r="D383" s="36">
        <v>3000</v>
      </c>
      <c r="E383" s="10">
        <f t="shared" si="10"/>
        <v>3900</v>
      </c>
      <c r="F383" s="10">
        <f t="shared" si="11"/>
        <v>3940</v>
      </c>
    </row>
    <row r="384" spans="2:6" x14ac:dyDescent="0.25">
      <c r="B384" s="36">
        <v>3950</v>
      </c>
      <c r="C384" s="37" t="s">
        <v>949</v>
      </c>
      <c r="D384" s="36">
        <v>3000</v>
      </c>
      <c r="E384" s="10">
        <f t="shared" si="10"/>
        <v>3900</v>
      </c>
      <c r="F384" s="10">
        <f t="shared" si="11"/>
        <v>3950</v>
      </c>
    </row>
    <row r="385" spans="2:6" x14ac:dyDescent="0.25">
      <c r="B385" s="36">
        <v>3951</v>
      </c>
      <c r="C385" s="37" t="s">
        <v>949</v>
      </c>
      <c r="D385" s="36">
        <v>3000</v>
      </c>
      <c r="E385" s="10">
        <f t="shared" si="10"/>
        <v>3900</v>
      </c>
      <c r="F385" s="10">
        <f t="shared" si="11"/>
        <v>3950</v>
      </c>
    </row>
    <row r="386" spans="2:6" x14ac:dyDescent="0.25">
      <c r="B386" s="36">
        <v>3960</v>
      </c>
      <c r="C386" s="37" t="s">
        <v>950</v>
      </c>
      <c r="D386" s="36">
        <v>3000</v>
      </c>
      <c r="E386" s="10">
        <f t="shared" si="10"/>
        <v>3900</v>
      </c>
      <c r="F386" s="10">
        <f t="shared" si="11"/>
        <v>3960</v>
      </c>
    </row>
    <row r="387" spans="2:6" x14ac:dyDescent="0.25">
      <c r="B387" s="36">
        <v>3961</v>
      </c>
      <c r="C387" s="37" t="s">
        <v>951</v>
      </c>
      <c r="D387" s="36">
        <v>3000</v>
      </c>
      <c r="E387" s="10">
        <f t="shared" si="10"/>
        <v>3900</v>
      </c>
      <c r="F387" s="10">
        <f t="shared" si="11"/>
        <v>3960</v>
      </c>
    </row>
    <row r="388" spans="2:6" x14ac:dyDescent="0.25">
      <c r="B388" s="36">
        <v>3969</v>
      </c>
      <c r="C388" s="37" t="s">
        <v>950</v>
      </c>
      <c r="D388" s="36">
        <v>3000</v>
      </c>
      <c r="E388" s="10">
        <f t="shared" ref="E388:E451" si="12">+LEFT(B388,2)*100</f>
        <v>3900</v>
      </c>
      <c r="F388" s="10">
        <f t="shared" ref="F388:F451" si="13">+LEFT(B388,3)*10</f>
        <v>3960</v>
      </c>
    </row>
    <row r="389" spans="2:6" x14ac:dyDescent="0.25">
      <c r="B389" s="36">
        <v>3970</v>
      </c>
      <c r="C389" s="37" t="s">
        <v>952</v>
      </c>
      <c r="D389" s="36">
        <v>3000</v>
      </c>
      <c r="E389" s="10">
        <f t="shared" si="12"/>
        <v>3900</v>
      </c>
      <c r="F389" s="10">
        <f t="shared" si="13"/>
        <v>3970</v>
      </c>
    </row>
    <row r="390" spans="2:6" x14ac:dyDescent="0.25">
      <c r="B390" s="36">
        <v>3971</v>
      </c>
      <c r="C390" s="37" t="s">
        <v>952</v>
      </c>
      <c r="D390" s="36">
        <v>3000</v>
      </c>
      <c r="E390" s="10">
        <f t="shared" si="12"/>
        <v>3900</v>
      </c>
      <c r="F390" s="10">
        <f t="shared" si="13"/>
        <v>3970</v>
      </c>
    </row>
    <row r="391" spans="2:6" x14ac:dyDescent="0.25">
      <c r="B391" s="36">
        <v>3980</v>
      </c>
      <c r="C391" s="37" t="s">
        <v>953</v>
      </c>
      <c r="D391" s="36">
        <v>3000</v>
      </c>
      <c r="E391" s="10">
        <f t="shared" si="12"/>
        <v>3900</v>
      </c>
      <c r="F391" s="10">
        <f t="shared" si="13"/>
        <v>3980</v>
      </c>
    </row>
    <row r="392" spans="2:6" x14ac:dyDescent="0.25">
      <c r="B392" s="36">
        <v>3981</v>
      </c>
      <c r="C392" s="37" t="s">
        <v>954</v>
      </c>
      <c r="D392" s="36">
        <v>3000</v>
      </c>
      <c r="E392" s="10">
        <f t="shared" si="12"/>
        <v>3900</v>
      </c>
      <c r="F392" s="10">
        <f t="shared" si="13"/>
        <v>3980</v>
      </c>
    </row>
    <row r="393" spans="2:6" x14ac:dyDescent="0.25">
      <c r="B393" s="36">
        <v>3982</v>
      </c>
      <c r="C393" s="37" t="s">
        <v>955</v>
      </c>
      <c r="D393" s="36">
        <v>3000</v>
      </c>
      <c r="E393" s="10">
        <f t="shared" si="12"/>
        <v>3900</v>
      </c>
      <c r="F393" s="10">
        <f t="shared" si="13"/>
        <v>3980</v>
      </c>
    </row>
    <row r="394" spans="2:6" x14ac:dyDescent="0.25">
      <c r="B394" s="36">
        <v>3990</v>
      </c>
      <c r="C394" s="37" t="s">
        <v>942</v>
      </c>
      <c r="D394" s="36">
        <v>3000</v>
      </c>
      <c r="E394" s="10">
        <f t="shared" si="12"/>
        <v>3900</v>
      </c>
      <c r="F394" s="10">
        <f t="shared" si="13"/>
        <v>3990</v>
      </c>
    </row>
    <row r="395" spans="2:6" x14ac:dyDescent="0.25">
      <c r="B395" s="36">
        <v>3991</v>
      </c>
      <c r="C395" s="37" t="s">
        <v>956</v>
      </c>
      <c r="D395" s="36">
        <v>3000</v>
      </c>
      <c r="E395" s="10">
        <f t="shared" si="12"/>
        <v>3900</v>
      </c>
      <c r="F395" s="10">
        <f t="shared" si="13"/>
        <v>3990</v>
      </c>
    </row>
    <row r="396" spans="2:6" x14ac:dyDescent="0.25">
      <c r="B396" s="36">
        <v>3992</v>
      </c>
      <c r="C396" s="37" t="s">
        <v>957</v>
      </c>
      <c r="D396" s="36">
        <v>3000</v>
      </c>
      <c r="E396" s="10">
        <f t="shared" si="12"/>
        <v>3900</v>
      </c>
      <c r="F396" s="10">
        <f t="shared" si="13"/>
        <v>3990</v>
      </c>
    </row>
    <row r="397" spans="2:6" x14ac:dyDescent="0.25">
      <c r="B397" s="36">
        <v>3993</v>
      </c>
      <c r="C397" s="37" t="s">
        <v>958</v>
      </c>
      <c r="D397" s="36">
        <v>3000</v>
      </c>
      <c r="E397" s="10">
        <f t="shared" si="12"/>
        <v>3900</v>
      </c>
      <c r="F397" s="10">
        <f t="shared" si="13"/>
        <v>3990</v>
      </c>
    </row>
    <row r="398" spans="2:6" x14ac:dyDescent="0.25">
      <c r="B398" s="36">
        <v>3994</v>
      </c>
      <c r="C398" s="37" t="s">
        <v>959</v>
      </c>
      <c r="D398" s="36">
        <v>3000</v>
      </c>
      <c r="E398" s="10">
        <f t="shared" si="12"/>
        <v>3900</v>
      </c>
      <c r="F398" s="10">
        <f t="shared" si="13"/>
        <v>3990</v>
      </c>
    </row>
    <row r="399" spans="2:6" x14ac:dyDescent="0.25">
      <c r="B399" s="36">
        <v>3999</v>
      </c>
      <c r="C399" s="37" t="s">
        <v>942</v>
      </c>
      <c r="D399" s="36">
        <v>3000</v>
      </c>
      <c r="E399" s="10">
        <f t="shared" si="12"/>
        <v>3900</v>
      </c>
      <c r="F399" s="10">
        <f t="shared" si="13"/>
        <v>3990</v>
      </c>
    </row>
    <row r="400" spans="2:6" x14ac:dyDescent="0.25">
      <c r="B400" s="36">
        <v>4000</v>
      </c>
      <c r="C400" s="37" t="s">
        <v>960</v>
      </c>
      <c r="D400" s="36">
        <v>4000</v>
      </c>
      <c r="E400" s="10">
        <f t="shared" si="12"/>
        <v>4000</v>
      </c>
      <c r="F400" s="10">
        <f t="shared" si="13"/>
        <v>4000</v>
      </c>
    </row>
    <row r="401" spans="2:6" x14ac:dyDescent="0.25">
      <c r="B401" s="36">
        <v>4100</v>
      </c>
      <c r="C401" s="37" t="s">
        <v>961</v>
      </c>
      <c r="D401" s="36">
        <v>4000</v>
      </c>
      <c r="E401" s="10">
        <f t="shared" si="12"/>
        <v>4100</v>
      </c>
      <c r="F401" s="10">
        <f t="shared" si="13"/>
        <v>4100</v>
      </c>
    </row>
    <row r="402" spans="2:6" x14ac:dyDescent="0.25">
      <c r="B402" s="36">
        <v>4110</v>
      </c>
      <c r="C402" s="37" t="s">
        <v>962</v>
      </c>
      <c r="D402" s="36">
        <v>4000</v>
      </c>
      <c r="E402" s="10">
        <f t="shared" si="12"/>
        <v>4100</v>
      </c>
      <c r="F402" s="10">
        <f t="shared" si="13"/>
        <v>4110</v>
      </c>
    </row>
    <row r="403" spans="2:6" x14ac:dyDescent="0.25">
      <c r="B403" s="36">
        <v>4111</v>
      </c>
      <c r="C403" s="37" t="s">
        <v>963</v>
      </c>
      <c r="D403" s="36">
        <v>4000</v>
      </c>
      <c r="E403" s="10">
        <f t="shared" si="12"/>
        <v>4100</v>
      </c>
      <c r="F403" s="10">
        <f t="shared" si="13"/>
        <v>4110</v>
      </c>
    </row>
    <row r="404" spans="2:6" x14ac:dyDescent="0.25">
      <c r="B404" s="36">
        <v>4120</v>
      </c>
      <c r="C404" s="37" t="s">
        <v>964</v>
      </c>
      <c r="D404" s="36">
        <v>4000</v>
      </c>
      <c r="E404" s="10">
        <f t="shared" si="12"/>
        <v>4100</v>
      </c>
      <c r="F404" s="10">
        <f t="shared" si="13"/>
        <v>4120</v>
      </c>
    </row>
    <row r="405" spans="2:6" x14ac:dyDescent="0.25">
      <c r="B405" s="36">
        <v>4121</v>
      </c>
      <c r="C405" s="37" t="s">
        <v>965</v>
      </c>
      <c r="D405" s="36">
        <v>4000</v>
      </c>
      <c r="E405" s="10">
        <f t="shared" si="12"/>
        <v>4100</v>
      </c>
      <c r="F405" s="10">
        <f t="shared" si="13"/>
        <v>4120</v>
      </c>
    </row>
    <row r="406" spans="2:6" x14ac:dyDescent="0.25">
      <c r="B406" s="36">
        <v>4130</v>
      </c>
      <c r="C406" s="37" t="s">
        <v>966</v>
      </c>
      <c r="D406" s="36">
        <v>4000</v>
      </c>
      <c r="E406" s="10">
        <f t="shared" si="12"/>
        <v>4100</v>
      </c>
      <c r="F406" s="10">
        <f t="shared" si="13"/>
        <v>4130</v>
      </c>
    </row>
    <row r="407" spans="2:6" x14ac:dyDescent="0.25">
      <c r="B407" s="36">
        <v>4131</v>
      </c>
      <c r="C407" s="37" t="s">
        <v>967</v>
      </c>
      <c r="D407" s="36">
        <v>4000</v>
      </c>
      <c r="E407" s="10">
        <f t="shared" si="12"/>
        <v>4100</v>
      </c>
      <c r="F407" s="10">
        <f t="shared" si="13"/>
        <v>4130</v>
      </c>
    </row>
    <row r="408" spans="2:6" x14ac:dyDescent="0.25">
      <c r="B408" s="36">
        <v>4140</v>
      </c>
      <c r="C408" s="37" t="s">
        <v>968</v>
      </c>
      <c r="D408" s="36">
        <v>4000</v>
      </c>
      <c r="E408" s="10">
        <f t="shared" si="12"/>
        <v>4100</v>
      </c>
      <c r="F408" s="10">
        <f t="shared" si="13"/>
        <v>4140</v>
      </c>
    </row>
    <row r="409" spans="2:6" x14ac:dyDescent="0.25">
      <c r="B409" s="36">
        <v>4141</v>
      </c>
      <c r="C409" s="37" t="s">
        <v>969</v>
      </c>
      <c r="D409" s="36">
        <v>4000</v>
      </c>
      <c r="E409" s="10">
        <f t="shared" si="12"/>
        <v>4100</v>
      </c>
      <c r="F409" s="10">
        <f t="shared" si="13"/>
        <v>4140</v>
      </c>
    </row>
    <row r="410" spans="2:6" x14ac:dyDescent="0.25">
      <c r="B410" s="36">
        <v>4150</v>
      </c>
      <c r="C410" s="37" t="s">
        <v>970</v>
      </c>
      <c r="D410" s="36">
        <v>4000</v>
      </c>
      <c r="E410" s="10">
        <f t="shared" si="12"/>
        <v>4100</v>
      </c>
      <c r="F410" s="10">
        <f t="shared" si="13"/>
        <v>4150</v>
      </c>
    </row>
    <row r="411" spans="2:6" x14ac:dyDescent="0.25">
      <c r="B411" s="36">
        <v>4151</v>
      </c>
      <c r="C411" s="37" t="s">
        <v>971</v>
      </c>
      <c r="D411" s="36">
        <v>4000</v>
      </c>
      <c r="E411" s="10">
        <f t="shared" si="12"/>
        <v>4100</v>
      </c>
      <c r="F411" s="10">
        <f t="shared" si="13"/>
        <v>4150</v>
      </c>
    </row>
    <row r="412" spans="2:6" x14ac:dyDescent="0.25">
      <c r="B412" s="36">
        <v>4152</v>
      </c>
      <c r="C412" s="37" t="s">
        <v>972</v>
      </c>
      <c r="D412" s="36">
        <v>4000</v>
      </c>
      <c r="E412" s="10">
        <f t="shared" si="12"/>
        <v>4100</v>
      </c>
      <c r="F412" s="10">
        <f t="shared" si="13"/>
        <v>4150</v>
      </c>
    </row>
    <row r="413" spans="2:6" x14ac:dyDescent="0.25">
      <c r="B413" s="36">
        <v>4160</v>
      </c>
      <c r="C413" s="37" t="s">
        <v>973</v>
      </c>
      <c r="D413" s="36">
        <v>4000</v>
      </c>
      <c r="E413" s="10">
        <f t="shared" si="12"/>
        <v>4100</v>
      </c>
      <c r="F413" s="10">
        <f t="shared" si="13"/>
        <v>4160</v>
      </c>
    </row>
    <row r="414" spans="2:6" x14ac:dyDescent="0.25">
      <c r="B414" s="36">
        <v>4161</v>
      </c>
      <c r="C414" s="37" t="s">
        <v>974</v>
      </c>
      <c r="D414" s="36">
        <v>4000</v>
      </c>
      <c r="E414" s="10">
        <f t="shared" si="12"/>
        <v>4100</v>
      </c>
      <c r="F414" s="10">
        <f t="shared" si="13"/>
        <v>4160</v>
      </c>
    </row>
    <row r="415" spans="2:6" x14ac:dyDescent="0.25">
      <c r="B415" s="36">
        <v>4162</v>
      </c>
      <c r="C415" s="37" t="s">
        <v>975</v>
      </c>
      <c r="D415" s="36">
        <v>4000</v>
      </c>
      <c r="E415" s="10">
        <f t="shared" si="12"/>
        <v>4100</v>
      </c>
      <c r="F415" s="10">
        <f t="shared" si="13"/>
        <v>4160</v>
      </c>
    </row>
    <row r="416" spans="2:6" x14ac:dyDescent="0.25">
      <c r="B416" s="36">
        <v>4170</v>
      </c>
      <c r="C416" s="37" t="s">
        <v>976</v>
      </c>
      <c r="D416" s="36">
        <v>4000</v>
      </c>
      <c r="E416" s="10">
        <f t="shared" si="12"/>
        <v>4100</v>
      </c>
      <c r="F416" s="10">
        <f t="shared" si="13"/>
        <v>4170</v>
      </c>
    </row>
    <row r="417" spans="2:6" x14ac:dyDescent="0.25">
      <c r="B417" s="36">
        <v>4171</v>
      </c>
      <c r="C417" s="37" t="s">
        <v>977</v>
      </c>
      <c r="D417" s="36">
        <v>4000</v>
      </c>
      <c r="E417" s="10">
        <f t="shared" si="12"/>
        <v>4100</v>
      </c>
      <c r="F417" s="10">
        <f t="shared" si="13"/>
        <v>4170</v>
      </c>
    </row>
    <row r="418" spans="2:6" x14ac:dyDescent="0.25">
      <c r="B418" s="36">
        <v>4172</v>
      </c>
      <c r="C418" s="37" t="s">
        <v>978</v>
      </c>
      <c r="D418" s="36">
        <v>4000</v>
      </c>
      <c r="E418" s="10">
        <f t="shared" si="12"/>
        <v>4100</v>
      </c>
      <c r="F418" s="10">
        <f t="shared" si="13"/>
        <v>4170</v>
      </c>
    </row>
    <row r="419" spans="2:6" x14ac:dyDescent="0.25">
      <c r="B419" s="36">
        <v>4180</v>
      </c>
      <c r="C419" s="37" t="s">
        <v>979</v>
      </c>
      <c r="D419" s="36">
        <v>4000</v>
      </c>
      <c r="E419" s="10">
        <f t="shared" si="12"/>
        <v>4100</v>
      </c>
      <c r="F419" s="10">
        <f t="shared" si="13"/>
        <v>4180</v>
      </c>
    </row>
    <row r="420" spans="2:6" x14ac:dyDescent="0.25">
      <c r="B420" s="36">
        <v>4181</v>
      </c>
      <c r="C420" s="37" t="s">
        <v>980</v>
      </c>
      <c r="D420" s="36">
        <v>4000</v>
      </c>
      <c r="E420" s="10">
        <f t="shared" si="12"/>
        <v>4100</v>
      </c>
      <c r="F420" s="10">
        <f t="shared" si="13"/>
        <v>4180</v>
      </c>
    </row>
    <row r="421" spans="2:6" x14ac:dyDescent="0.25">
      <c r="B421" s="36">
        <v>4182</v>
      </c>
      <c r="C421" s="37" t="s">
        <v>981</v>
      </c>
      <c r="D421" s="36">
        <v>4000</v>
      </c>
      <c r="E421" s="10">
        <f t="shared" si="12"/>
        <v>4100</v>
      </c>
      <c r="F421" s="10">
        <f t="shared" si="13"/>
        <v>4180</v>
      </c>
    </row>
    <row r="422" spans="2:6" x14ac:dyDescent="0.25">
      <c r="B422" s="36">
        <v>4190</v>
      </c>
      <c r="C422" s="37" t="s">
        <v>982</v>
      </c>
      <c r="D422" s="36">
        <v>4000</v>
      </c>
      <c r="E422" s="10">
        <f t="shared" si="12"/>
        <v>4100</v>
      </c>
      <c r="F422" s="10">
        <f t="shared" si="13"/>
        <v>4190</v>
      </c>
    </row>
    <row r="423" spans="2:6" x14ac:dyDescent="0.25">
      <c r="B423" s="36">
        <v>4191</v>
      </c>
      <c r="C423" s="37" t="s">
        <v>983</v>
      </c>
      <c r="D423" s="36">
        <v>4000</v>
      </c>
      <c r="E423" s="10">
        <f t="shared" si="12"/>
        <v>4100</v>
      </c>
      <c r="F423" s="10">
        <f t="shared" si="13"/>
        <v>4190</v>
      </c>
    </row>
    <row r="424" spans="2:6" x14ac:dyDescent="0.25">
      <c r="B424" s="36">
        <v>4192</v>
      </c>
      <c r="C424" s="37" t="s">
        <v>984</v>
      </c>
      <c r="D424" s="36">
        <v>4000</v>
      </c>
      <c r="E424" s="10">
        <f t="shared" si="12"/>
        <v>4100</v>
      </c>
      <c r="F424" s="10">
        <f t="shared" si="13"/>
        <v>4190</v>
      </c>
    </row>
    <row r="425" spans="2:6" x14ac:dyDescent="0.25">
      <c r="B425" s="36">
        <v>4200</v>
      </c>
      <c r="C425" s="37" t="s">
        <v>985</v>
      </c>
      <c r="D425" s="36">
        <v>4000</v>
      </c>
      <c r="E425" s="10">
        <f t="shared" si="12"/>
        <v>4200</v>
      </c>
      <c r="F425" s="10">
        <f t="shared" si="13"/>
        <v>4200</v>
      </c>
    </row>
    <row r="426" spans="2:6" x14ac:dyDescent="0.25">
      <c r="B426" s="36">
        <v>4210</v>
      </c>
      <c r="C426" s="37" t="s">
        <v>971</v>
      </c>
      <c r="D426" s="36">
        <v>4000</v>
      </c>
      <c r="E426" s="10">
        <f t="shared" si="12"/>
        <v>4200</v>
      </c>
      <c r="F426" s="10">
        <f t="shared" si="13"/>
        <v>4210</v>
      </c>
    </row>
    <row r="427" spans="2:6" x14ac:dyDescent="0.25">
      <c r="B427" s="36">
        <v>4211</v>
      </c>
      <c r="C427" s="37" t="s">
        <v>971</v>
      </c>
      <c r="D427" s="36">
        <v>4000</v>
      </c>
      <c r="E427" s="10">
        <f t="shared" si="12"/>
        <v>4200</v>
      </c>
      <c r="F427" s="10">
        <f t="shared" si="13"/>
        <v>4210</v>
      </c>
    </row>
    <row r="428" spans="2:6" x14ac:dyDescent="0.25">
      <c r="B428" s="36">
        <v>4220</v>
      </c>
      <c r="C428" s="37" t="s">
        <v>986</v>
      </c>
      <c r="D428" s="36">
        <v>4000</v>
      </c>
      <c r="E428" s="10">
        <f t="shared" si="12"/>
        <v>4200</v>
      </c>
      <c r="F428" s="10">
        <f t="shared" si="13"/>
        <v>4220</v>
      </c>
    </row>
    <row r="429" spans="2:6" x14ac:dyDescent="0.25">
      <c r="B429" s="36">
        <v>4221</v>
      </c>
      <c r="C429" s="37" t="s">
        <v>986</v>
      </c>
      <c r="D429" s="36">
        <v>4000</v>
      </c>
      <c r="E429" s="10">
        <f t="shared" si="12"/>
        <v>4200</v>
      </c>
      <c r="F429" s="10">
        <f t="shared" si="13"/>
        <v>4220</v>
      </c>
    </row>
    <row r="430" spans="2:6" x14ac:dyDescent="0.25">
      <c r="B430" s="36">
        <v>4230</v>
      </c>
      <c r="C430" s="37" t="s">
        <v>987</v>
      </c>
      <c r="D430" s="36">
        <v>4000</v>
      </c>
      <c r="E430" s="10">
        <f t="shared" si="12"/>
        <v>4200</v>
      </c>
      <c r="F430" s="10">
        <f t="shared" si="13"/>
        <v>4230</v>
      </c>
    </row>
    <row r="431" spans="2:6" x14ac:dyDescent="0.25">
      <c r="B431" s="36">
        <v>4231</v>
      </c>
      <c r="C431" s="37" t="s">
        <v>987</v>
      </c>
      <c r="D431" s="36">
        <v>4000</v>
      </c>
      <c r="E431" s="10">
        <f t="shared" si="12"/>
        <v>4200</v>
      </c>
      <c r="F431" s="10">
        <f t="shared" si="13"/>
        <v>4230</v>
      </c>
    </row>
    <row r="432" spans="2:6" x14ac:dyDescent="0.25">
      <c r="B432" s="36">
        <v>4240</v>
      </c>
      <c r="C432" s="37" t="s">
        <v>988</v>
      </c>
      <c r="D432" s="36">
        <v>4000</v>
      </c>
      <c r="E432" s="10">
        <f t="shared" si="12"/>
        <v>4200</v>
      </c>
      <c r="F432" s="10">
        <f t="shared" si="13"/>
        <v>4240</v>
      </c>
    </row>
    <row r="433" spans="2:6" x14ac:dyDescent="0.25">
      <c r="B433" s="36">
        <v>4241</v>
      </c>
      <c r="C433" s="37" t="s">
        <v>988</v>
      </c>
      <c r="D433" s="36">
        <v>4000</v>
      </c>
      <c r="E433" s="10">
        <f t="shared" si="12"/>
        <v>4200</v>
      </c>
      <c r="F433" s="10">
        <f t="shared" si="13"/>
        <v>4240</v>
      </c>
    </row>
    <row r="434" spans="2:6" x14ac:dyDescent="0.25">
      <c r="B434" s="36">
        <v>4250</v>
      </c>
      <c r="C434" s="37" t="s">
        <v>989</v>
      </c>
      <c r="D434" s="36">
        <v>4000</v>
      </c>
      <c r="E434" s="10">
        <f t="shared" si="12"/>
        <v>4200</v>
      </c>
      <c r="F434" s="10">
        <f t="shared" si="13"/>
        <v>4250</v>
      </c>
    </row>
    <row r="435" spans="2:6" x14ac:dyDescent="0.25">
      <c r="B435" s="36">
        <v>4251</v>
      </c>
      <c r="C435" s="37" t="s">
        <v>989</v>
      </c>
      <c r="D435" s="36">
        <v>4000</v>
      </c>
      <c r="E435" s="10">
        <f t="shared" si="12"/>
        <v>4200</v>
      </c>
      <c r="F435" s="10">
        <f t="shared" si="13"/>
        <v>4250</v>
      </c>
    </row>
    <row r="436" spans="2:6" x14ac:dyDescent="0.25">
      <c r="B436" s="36">
        <v>4300</v>
      </c>
      <c r="C436" s="37" t="s">
        <v>990</v>
      </c>
      <c r="D436" s="36">
        <v>4000</v>
      </c>
      <c r="E436" s="10">
        <f t="shared" si="12"/>
        <v>4300</v>
      </c>
      <c r="F436" s="10">
        <f t="shared" si="13"/>
        <v>4300</v>
      </c>
    </row>
    <row r="437" spans="2:6" x14ac:dyDescent="0.25">
      <c r="B437" s="36">
        <v>4310</v>
      </c>
      <c r="C437" s="37" t="s">
        <v>991</v>
      </c>
      <c r="D437" s="36">
        <v>4000</v>
      </c>
      <c r="E437" s="10">
        <f t="shared" si="12"/>
        <v>4300</v>
      </c>
      <c r="F437" s="10">
        <f t="shared" si="13"/>
        <v>4310</v>
      </c>
    </row>
    <row r="438" spans="2:6" x14ac:dyDescent="0.25">
      <c r="B438" s="36">
        <v>4311</v>
      </c>
      <c r="C438" s="37" t="s">
        <v>991</v>
      </c>
      <c r="D438" s="36">
        <v>4000</v>
      </c>
      <c r="E438" s="10">
        <f t="shared" si="12"/>
        <v>4300</v>
      </c>
      <c r="F438" s="10">
        <f t="shared" si="13"/>
        <v>4310</v>
      </c>
    </row>
    <row r="439" spans="2:6" x14ac:dyDescent="0.25">
      <c r="B439" s="36">
        <v>4320</v>
      </c>
      <c r="C439" s="37" t="s">
        <v>992</v>
      </c>
      <c r="D439" s="36">
        <v>4000</v>
      </c>
      <c r="E439" s="10">
        <f t="shared" si="12"/>
        <v>4300</v>
      </c>
      <c r="F439" s="10">
        <f t="shared" si="13"/>
        <v>4320</v>
      </c>
    </row>
    <row r="440" spans="2:6" x14ac:dyDescent="0.25">
      <c r="B440" s="36">
        <v>4321</v>
      </c>
      <c r="C440" s="37" t="s">
        <v>992</v>
      </c>
      <c r="D440" s="36">
        <v>4000</v>
      </c>
      <c r="E440" s="10">
        <f t="shared" si="12"/>
        <v>4300</v>
      </c>
      <c r="F440" s="10">
        <f t="shared" si="13"/>
        <v>4320</v>
      </c>
    </row>
    <row r="441" spans="2:6" x14ac:dyDescent="0.25">
      <c r="B441" s="36">
        <v>4330</v>
      </c>
      <c r="C441" s="37" t="s">
        <v>993</v>
      </c>
      <c r="D441" s="36">
        <v>4000</v>
      </c>
      <c r="E441" s="10">
        <f t="shared" si="12"/>
        <v>4300</v>
      </c>
      <c r="F441" s="10">
        <f t="shared" si="13"/>
        <v>4330</v>
      </c>
    </row>
    <row r="442" spans="2:6" x14ac:dyDescent="0.25">
      <c r="B442" s="36">
        <v>4331</v>
      </c>
      <c r="C442" s="37" t="s">
        <v>993</v>
      </c>
      <c r="D442" s="36">
        <v>4000</v>
      </c>
      <c r="E442" s="10">
        <f t="shared" si="12"/>
        <v>4300</v>
      </c>
      <c r="F442" s="10">
        <f t="shared" si="13"/>
        <v>4330</v>
      </c>
    </row>
    <row r="443" spans="2:6" x14ac:dyDescent="0.25">
      <c r="B443" s="36">
        <v>4340</v>
      </c>
      <c r="C443" s="37" t="s">
        <v>994</v>
      </c>
      <c r="D443" s="36">
        <v>4000</v>
      </c>
      <c r="E443" s="10">
        <f t="shared" si="12"/>
        <v>4300</v>
      </c>
      <c r="F443" s="10">
        <f t="shared" si="13"/>
        <v>4340</v>
      </c>
    </row>
    <row r="444" spans="2:6" x14ac:dyDescent="0.25">
      <c r="B444" s="36">
        <v>4341</v>
      </c>
      <c r="C444" s="37" t="s">
        <v>994</v>
      </c>
      <c r="D444" s="36">
        <v>4000</v>
      </c>
      <c r="E444" s="10">
        <f t="shared" si="12"/>
        <v>4300</v>
      </c>
      <c r="F444" s="10">
        <f t="shared" si="13"/>
        <v>4340</v>
      </c>
    </row>
    <row r="445" spans="2:6" x14ac:dyDescent="0.25">
      <c r="B445" s="36">
        <v>4350</v>
      </c>
      <c r="C445" s="37" t="s">
        <v>995</v>
      </c>
      <c r="D445" s="36">
        <v>4000</v>
      </c>
      <c r="E445" s="10">
        <f t="shared" si="12"/>
        <v>4300</v>
      </c>
      <c r="F445" s="10">
        <f t="shared" si="13"/>
        <v>4350</v>
      </c>
    </row>
    <row r="446" spans="2:6" x14ac:dyDescent="0.25">
      <c r="B446" s="36">
        <v>4360</v>
      </c>
      <c r="C446" s="37" t="s">
        <v>996</v>
      </c>
      <c r="D446" s="36">
        <v>4000</v>
      </c>
      <c r="E446" s="10">
        <f t="shared" si="12"/>
        <v>4300</v>
      </c>
      <c r="F446" s="10">
        <f t="shared" si="13"/>
        <v>4360</v>
      </c>
    </row>
    <row r="447" spans="2:6" x14ac:dyDescent="0.25">
      <c r="B447" s="36">
        <v>4361</v>
      </c>
      <c r="C447" s="37" t="s">
        <v>996</v>
      </c>
      <c r="D447" s="36">
        <v>4000</v>
      </c>
      <c r="E447" s="10">
        <f t="shared" si="12"/>
        <v>4300</v>
      </c>
      <c r="F447" s="10">
        <f t="shared" si="13"/>
        <v>4360</v>
      </c>
    </row>
    <row r="448" spans="2:6" x14ac:dyDescent="0.25">
      <c r="B448" s="36">
        <v>4370</v>
      </c>
      <c r="C448" s="37" t="s">
        <v>997</v>
      </c>
      <c r="D448" s="36">
        <v>4000</v>
      </c>
      <c r="E448" s="10">
        <f t="shared" si="12"/>
        <v>4300</v>
      </c>
      <c r="F448" s="10">
        <f t="shared" si="13"/>
        <v>4370</v>
      </c>
    </row>
    <row r="449" spans="2:6" x14ac:dyDescent="0.25">
      <c r="B449" s="36">
        <v>4380</v>
      </c>
      <c r="C449" s="37" t="s">
        <v>998</v>
      </c>
      <c r="D449" s="36">
        <v>4000</v>
      </c>
      <c r="E449" s="10">
        <f t="shared" si="12"/>
        <v>4300</v>
      </c>
      <c r="F449" s="10">
        <f t="shared" si="13"/>
        <v>4380</v>
      </c>
    </row>
    <row r="450" spans="2:6" x14ac:dyDescent="0.25">
      <c r="B450" s="36">
        <v>4381</v>
      </c>
      <c r="C450" s="37" t="s">
        <v>998</v>
      </c>
      <c r="D450" s="36">
        <v>4000</v>
      </c>
      <c r="E450" s="10">
        <f t="shared" si="12"/>
        <v>4300</v>
      </c>
      <c r="F450" s="10">
        <f t="shared" si="13"/>
        <v>4380</v>
      </c>
    </row>
    <row r="451" spans="2:6" x14ac:dyDescent="0.25">
      <c r="B451" s="36">
        <v>4390</v>
      </c>
      <c r="C451" s="37" t="s">
        <v>999</v>
      </c>
      <c r="D451" s="36">
        <v>4000</v>
      </c>
      <c r="E451" s="10">
        <f t="shared" si="12"/>
        <v>4300</v>
      </c>
      <c r="F451" s="10">
        <f t="shared" si="13"/>
        <v>4390</v>
      </c>
    </row>
    <row r="452" spans="2:6" x14ac:dyDescent="0.25">
      <c r="B452" s="36">
        <v>4391</v>
      </c>
      <c r="C452" s="37" t="s">
        <v>999</v>
      </c>
      <c r="D452" s="36">
        <v>4000</v>
      </c>
      <c r="E452" s="10">
        <f t="shared" ref="E452:E515" si="14">+LEFT(B452,2)*100</f>
        <v>4300</v>
      </c>
      <c r="F452" s="10">
        <f t="shared" ref="F452:F515" si="15">+LEFT(B452,3)*10</f>
        <v>4390</v>
      </c>
    </row>
    <row r="453" spans="2:6" x14ac:dyDescent="0.25">
      <c r="B453" s="36">
        <v>4400</v>
      </c>
      <c r="C453" s="37" t="s">
        <v>1000</v>
      </c>
      <c r="D453" s="36">
        <v>4000</v>
      </c>
      <c r="E453" s="10">
        <f t="shared" si="14"/>
        <v>4400</v>
      </c>
      <c r="F453" s="10">
        <f t="shared" si="15"/>
        <v>4400</v>
      </c>
    </row>
    <row r="454" spans="2:6" x14ac:dyDescent="0.25">
      <c r="B454" s="36">
        <v>4410</v>
      </c>
      <c r="C454" s="37" t="s">
        <v>1001</v>
      </c>
      <c r="D454" s="36">
        <v>4000</v>
      </c>
      <c r="E454" s="10">
        <f t="shared" si="14"/>
        <v>4400</v>
      </c>
      <c r="F454" s="10">
        <f t="shared" si="15"/>
        <v>4410</v>
      </c>
    </row>
    <row r="455" spans="2:6" x14ac:dyDescent="0.25">
      <c r="B455" s="36">
        <v>4411</v>
      </c>
      <c r="C455" s="37" t="s">
        <v>1002</v>
      </c>
      <c r="D455" s="36">
        <v>4000</v>
      </c>
      <c r="E455" s="10">
        <f t="shared" si="14"/>
        <v>4400</v>
      </c>
      <c r="F455" s="10">
        <f t="shared" si="15"/>
        <v>4410</v>
      </c>
    </row>
    <row r="456" spans="2:6" x14ac:dyDescent="0.25">
      <c r="B456" s="36">
        <v>4412</v>
      </c>
      <c r="C456" s="37" t="s">
        <v>1003</v>
      </c>
      <c r="D456" s="36">
        <v>4000</v>
      </c>
      <c r="E456" s="10">
        <f t="shared" si="14"/>
        <v>4400</v>
      </c>
      <c r="F456" s="10">
        <f t="shared" si="15"/>
        <v>4410</v>
      </c>
    </row>
    <row r="457" spans="2:6" x14ac:dyDescent="0.25">
      <c r="B457" s="36">
        <v>4419</v>
      </c>
      <c r="C457" s="37" t="s">
        <v>1004</v>
      </c>
      <c r="D457" s="36">
        <v>4000</v>
      </c>
      <c r="E457" s="10">
        <f t="shared" si="14"/>
        <v>4400</v>
      </c>
      <c r="F457" s="10">
        <f t="shared" si="15"/>
        <v>4410</v>
      </c>
    </row>
    <row r="458" spans="2:6" x14ac:dyDescent="0.25">
      <c r="B458" s="36">
        <v>4420</v>
      </c>
      <c r="C458" s="37" t="s">
        <v>1005</v>
      </c>
      <c r="D458" s="36">
        <v>4000</v>
      </c>
      <c r="E458" s="10">
        <f t="shared" si="14"/>
        <v>4400</v>
      </c>
      <c r="F458" s="10">
        <f t="shared" si="15"/>
        <v>4420</v>
      </c>
    </row>
    <row r="459" spans="2:6" x14ac:dyDescent="0.25">
      <c r="B459" s="36">
        <v>4421</v>
      </c>
      <c r="C459" s="37" t="s">
        <v>1005</v>
      </c>
      <c r="D459" s="36">
        <v>4000</v>
      </c>
      <c r="E459" s="10">
        <f t="shared" si="14"/>
        <v>4400</v>
      </c>
      <c r="F459" s="10">
        <f t="shared" si="15"/>
        <v>4420</v>
      </c>
    </row>
    <row r="460" spans="2:6" x14ac:dyDescent="0.25">
      <c r="B460" s="36">
        <v>4430</v>
      </c>
      <c r="C460" s="37" t="s">
        <v>1006</v>
      </c>
      <c r="D460" s="36">
        <v>4000</v>
      </c>
      <c r="E460" s="10">
        <f t="shared" si="14"/>
        <v>4400</v>
      </c>
      <c r="F460" s="10">
        <f t="shared" si="15"/>
        <v>4430</v>
      </c>
    </row>
    <row r="461" spans="2:6" x14ac:dyDescent="0.25">
      <c r="B461" s="36">
        <v>4431</v>
      </c>
      <c r="C461" s="37" t="s">
        <v>1006</v>
      </c>
      <c r="D461" s="36">
        <v>4000</v>
      </c>
      <c r="E461" s="10">
        <f t="shared" si="14"/>
        <v>4400</v>
      </c>
      <c r="F461" s="10">
        <f t="shared" si="15"/>
        <v>4430</v>
      </c>
    </row>
    <row r="462" spans="2:6" x14ac:dyDescent="0.25">
      <c r="B462" s="36">
        <v>4440</v>
      </c>
      <c r="C462" s="37" t="s">
        <v>1007</v>
      </c>
      <c r="D462" s="36">
        <v>4000</v>
      </c>
      <c r="E462" s="10">
        <f t="shared" si="14"/>
        <v>4400</v>
      </c>
      <c r="F462" s="10">
        <f t="shared" si="15"/>
        <v>4440</v>
      </c>
    </row>
    <row r="463" spans="2:6" x14ac:dyDescent="0.25">
      <c r="B463" s="36">
        <v>4441</v>
      </c>
      <c r="C463" s="37" t="s">
        <v>1007</v>
      </c>
      <c r="D463" s="36">
        <v>4000</v>
      </c>
      <c r="E463" s="10">
        <f t="shared" si="14"/>
        <v>4400</v>
      </c>
      <c r="F463" s="10">
        <f t="shared" si="15"/>
        <v>4440</v>
      </c>
    </row>
    <row r="464" spans="2:6" x14ac:dyDescent="0.25">
      <c r="B464" s="36">
        <v>4450</v>
      </c>
      <c r="C464" s="37" t="s">
        <v>1008</v>
      </c>
      <c r="D464" s="36">
        <v>4000</v>
      </c>
      <c r="E464" s="10">
        <f t="shared" si="14"/>
        <v>4400</v>
      </c>
      <c r="F464" s="10">
        <f t="shared" si="15"/>
        <v>4450</v>
      </c>
    </row>
    <row r="465" spans="2:6" x14ac:dyDescent="0.25">
      <c r="B465" s="36">
        <v>4451</v>
      </c>
      <c r="C465" s="37" t="s">
        <v>1008</v>
      </c>
      <c r="D465" s="36">
        <v>4000</v>
      </c>
      <c r="E465" s="10">
        <f t="shared" si="14"/>
        <v>4400</v>
      </c>
      <c r="F465" s="10">
        <f t="shared" si="15"/>
        <v>4450</v>
      </c>
    </row>
    <row r="466" spans="2:6" x14ac:dyDescent="0.25">
      <c r="B466" s="36">
        <v>4460</v>
      </c>
      <c r="C466" s="37" t="s">
        <v>1009</v>
      </c>
      <c r="D466" s="36">
        <v>4000</v>
      </c>
      <c r="E466" s="10">
        <f t="shared" si="14"/>
        <v>4400</v>
      </c>
      <c r="F466" s="10">
        <f t="shared" si="15"/>
        <v>4460</v>
      </c>
    </row>
    <row r="467" spans="2:6" x14ac:dyDescent="0.25">
      <c r="B467" s="36">
        <v>4461</v>
      </c>
      <c r="C467" s="37" t="s">
        <v>1009</v>
      </c>
      <c r="D467" s="36">
        <v>4000</v>
      </c>
      <c r="E467" s="10">
        <f t="shared" si="14"/>
        <v>4400</v>
      </c>
      <c r="F467" s="10">
        <f t="shared" si="15"/>
        <v>4460</v>
      </c>
    </row>
    <row r="468" spans="2:6" x14ac:dyDescent="0.25">
      <c r="B468" s="36">
        <v>4470</v>
      </c>
      <c r="C468" s="37" t="s">
        <v>1010</v>
      </c>
      <c r="D468" s="36">
        <v>4000</v>
      </c>
      <c r="E468" s="10">
        <f t="shared" si="14"/>
        <v>4400</v>
      </c>
      <c r="F468" s="10">
        <f t="shared" si="15"/>
        <v>4470</v>
      </c>
    </row>
    <row r="469" spans="2:6" x14ac:dyDescent="0.25">
      <c r="B469" s="36">
        <v>4471</v>
      </c>
      <c r="C469" s="37" t="s">
        <v>1010</v>
      </c>
      <c r="D469" s="36">
        <v>4000</v>
      </c>
      <c r="E469" s="10">
        <f t="shared" si="14"/>
        <v>4400</v>
      </c>
      <c r="F469" s="10">
        <f t="shared" si="15"/>
        <v>4470</v>
      </c>
    </row>
    <row r="470" spans="2:6" x14ac:dyDescent="0.25">
      <c r="B470" s="36">
        <v>4480</v>
      </c>
      <c r="C470" s="37" t="s">
        <v>1011</v>
      </c>
      <c r="D470" s="36">
        <v>4000</v>
      </c>
      <c r="E470" s="10">
        <f t="shared" si="14"/>
        <v>4400</v>
      </c>
      <c r="F470" s="10">
        <f t="shared" si="15"/>
        <v>4480</v>
      </c>
    </row>
    <row r="471" spans="2:6" x14ac:dyDescent="0.25">
      <c r="B471" s="36">
        <v>4481</v>
      </c>
      <c r="C471" s="37" t="s">
        <v>1011</v>
      </c>
      <c r="D471" s="36">
        <v>4000</v>
      </c>
      <c r="E471" s="10">
        <f t="shared" si="14"/>
        <v>4400</v>
      </c>
      <c r="F471" s="10">
        <f t="shared" si="15"/>
        <v>4480</v>
      </c>
    </row>
    <row r="472" spans="2:6" x14ac:dyDescent="0.25">
      <c r="B472" s="36">
        <v>4500</v>
      </c>
      <c r="C472" s="37" t="s">
        <v>1012</v>
      </c>
      <c r="D472" s="36">
        <v>4000</v>
      </c>
      <c r="E472" s="10">
        <f t="shared" si="14"/>
        <v>4500</v>
      </c>
      <c r="F472" s="10">
        <f t="shared" si="15"/>
        <v>4500</v>
      </c>
    </row>
    <row r="473" spans="2:6" x14ac:dyDescent="0.25">
      <c r="B473" s="36">
        <v>4510</v>
      </c>
      <c r="C473" s="37" t="s">
        <v>1013</v>
      </c>
      <c r="D473" s="36">
        <v>4000</v>
      </c>
      <c r="E473" s="10">
        <f t="shared" si="14"/>
        <v>4500</v>
      </c>
      <c r="F473" s="10">
        <f t="shared" si="15"/>
        <v>4510</v>
      </c>
    </row>
    <row r="474" spans="2:6" x14ac:dyDescent="0.25">
      <c r="B474" s="36">
        <v>4511</v>
      </c>
      <c r="C474" s="37" t="s">
        <v>1013</v>
      </c>
      <c r="D474" s="36">
        <v>4000</v>
      </c>
      <c r="E474" s="10">
        <f t="shared" si="14"/>
        <v>4500</v>
      </c>
      <c r="F474" s="10">
        <f t="shared" si="15"/>
        <v>4510</v>
      </c>
    </row>
    <row r="475" spans="2:6" x14ac:dyDescent="0.25">
      <c r="B475" s="36">
        <v>4520</v>
      </c>
      <c r="C475" s="37" t="s">
        <v>1014</v>
      </c>
      <c r="D475" s="36">
        <v>4000</v>
      </c>
      <c r="E475" s="10">
        <f t="shared" si="14"/>
        <v>4500</v>
      </c>
      <c r="F475" s="10">
        <f t="shared" si="15"/>
        <v>4520</v>
      </c>
    </row>
    <row r="476" spans="2:6" x14ac:dyDescent="0.25">
      <c r="B476" s="36">
        <v>4521</v>
      </c>
      <c r="C476" s="37" t="s">
        <v>1014</v>
      </c>
      <c r="D476" s="36">
        <v>4000</v>
      </c>
      <c r="E476" s="10">
        <f t="shared" si="14"/>
        <v>4500</v>
      </c>
      <c r="F476" s="10">
        <f t="shared" si="15"/>
        <v>4520</v>
      </c>
    </row>
    <row r="477" spans="2:6" x14ac:dyDescent="0.25">
      <c r="B477" s="36">
        <v>4590</v>
      </c>
      <c r="C477" s="37" t="s">
        <v>1015</v>
      </c>
      <c r="D477" s="36">
        <v>4000</v>
      </c>
      <c r="E477" s="10">
        <f t="shared" si="14"/>
        <v>4500</v>
      </c>
      <c r="F477" s="10">
        <f t="shared" si="15"/>
        <v>4590</v>
      </c>
    </row>
    <row r="478" spans="2:6" x14ac:dyDescent="0.25">
      <c r="B478" s="36">
        <v>4591</v>
      </c>
      <c r="C478" s="37" t="s">
        <v>1015</v>
      </c>
      <c r="D478" s="36">
        <v>4000</v>
      </c>
      <c r="E478" s="10">
        <f t="shared" si="14"/>
        <v>4500</v>
      </c>
      <c r="F478" s="10">
        <f t="shared" si="15"/>
        <v>4590</v>
      </c>
    </row>
    <row r="479" spans="2:6" x14ac:dyDescent="0.25">
      <c r="B479" s="36">
        <v>4600</v>
      </c>
      <c r="C479" s="37" t="s">
        <v>1016</v>
      </c>
      <c r="D479" s="36">
        <v>4000</v>
      </c>
      <c r="E479" s="10">
        <f t="shared" si="14"/>
        <v>4600</v>
      </c>
      <c r="F479" s="10">
        <f t="shared" si="15"/>
        <v>4600</v>
      </c>
    </row>
    <row r="480" spans="2:6" x14ac:dyDescent="0.25">
      <c r="B480" s="36">
        <v>4610</v>
      </c>
      <c r="C480" s="37" t="s">
        <v>1017</v>
      </c>
      <c r="D480" s="36">
        <v>4000</v>
      </c>
      <c r="E480" s="10">
        <f t="shared" si="14"/>
        <v>4600</v>
      </c>
      <c r="F480" s="10">
        <f t="shared" si="15"/>
        <v>4610</v>
      </c>
    </row>
    <row r="481" spans="2:6" x14ac:dyDescent="0.25">
      <c r="B481" s="36">
        <v>4611</v>
      </c>
      <c r="C481" s="37" t="s">
        <v>1018</v>
      </c>
      <c r="D481" s="36">
        <v>4000</v>
      </c>
      <c r="E481" s="10">
        <f t="shared" si="14"/>
        <v>4600</v>
      </c>
      <c r="F481" s="10">
        <f t="shared" si="15"/>
        <v>4610</v>
      </c>
    </row>
    <row r="482" spans="2:6" x14ac:dyDescent="0.25">
      <c r="B482" s="36">
        <v>4612</v>
      </c>
      <c r="C482" s="37" t="s">
        <v>1019</v>
      </c>
      <c r="D482" s="36">
        <v>4000</v>
      </c>
      <c r="E482" s="10">
        <f t="shared" si="14"/>
        <v>4600</v>
      </c>
      <c r="F482" s="10">
        <f t="shared" si="15"/>
        <v>4610</v>
      </c>
    </row>
    <row r="483" spans="2:6" x14ac:dyDescent="0.25">
      <c r="B483" s="36">
        <v>4620</v>
      </c>
      <c r="C483" s="37" t="s">
        <v>1020</v>
      </c>
      <c r="D483" s="36">
        <v>4000</v>
      </c>
      <c r="E483" s="10">
        <f t="shared" si="14"/>
        <v>4600</v>
      </c>
      <c r="F483" s="10">
        <f t="shared" si="15"/>
        <v>4620</v>
      </c>
    </row>
    <row r="484" spans="2:6" x14ac:dyDescent="0.25">
      <c r="B484" s="36">
        <v>4621</v>
      </c>
      <c r="C484" s="37" t="s">
        <v>1021</v>
      </c>
      <c r="D484" s="36">
        <v>4000</v>
      </c>
      <c r="E484" s="10">
        <f t="shared" si="14"/>
        <v>4600</v>
      </c>
      <c r="F484" s="10">
        <f t="shared" si="15"/>
        <v>4620</v>
      </c>
    </row>
    <row r="485" spans="2:6" x14ac:dyDescent="0.25">
      <c r="B485" s="36">
        <v>4630</v>
      </c>
      <c r="C485" s="37" t="s">
        <v>1022</v>
      </c>
      <c r="D485" s="36">
        <v>4000</v>
      </c>
      <c r="E485" s="10">
        <f t="shared" si="14"/>
        <v>4600</v>
      </c>
      <c r="F485" s="10">
        <f t="shared" si="15"/>
        <v>4630</v>
      </c>
    </row>
    <row r="486" spans="2:6" x14ac:dyDescent="0.25">
      <c r="B486" s="36">
        <v>4631</v>
      </c>
      <c r="C486" s="37" t="s">
        <v>1023</v>
      </c>
      <c r="D486" s="36">
        <v>4000</v>
      </c>
      <c r="E486" s="10">
        <f t="shared" si="14"/>
        <v>4600</v>
      </c>
      <c r="F486" s="10">
        <f t="shared" si="15"/>
        <v>4630</v>
      </c>
    </row>
    <row r="487" spans="2:6" x14ac:dyDescent="0.25">
      <c r="B487" s="36">
        <v>4640</v>
      </c>
      <c r="C487" s="37" t="s">
        <v>1024</v>
      </c>
      <c r="D487" s="36">
        <v>4000</v>
      </c>
      <c r="E487" s="10">
        <f t="shared" si="14"/>
        <v>4600</v>
      </c>
      <c r="F487" s="10">
        <f t="shared" si="15"/>
        <v>4640</v>
      </c>
    </row>
    <row r="488" spans="2:6" x14ac:dyDescent="0.25">
      <c r="B488" s="36">
        <v>4641</v>
      </c>
      <c r="C488" s="37" t="s">
        <v>1025</v>
      </c>
      <c r="D488" s="36">
        <v>4000</v>
      </c>
      <c r="E488" s="10">
        <f t="shared" si="14"/>
        <v>4600</v>
      </c>
      <c r="F488" s="10">
        <f t="shared" si="15"/>
        <v>4640</v>
      </c>
    </row>
    <row r="489" spans="2:6" x14ac:dyDescent="0.25">
      <c r="B489" s="36">
        <v>4642</v>
      </c>
      <c r="C489" s="37" t="s">
        <v>1026</v>
      </c>
      <c r="D489" s="36">
        <v>4000</v>
      </c>
      <c r="E489" s="10">
        <f t="shared" si="14"/>
        <v>4600</v>
      </c>
      <c r="F489" s="10">
        <f t="shared" si="15"/>
        <v>4640</v>
      </c>
    </row>
    <row r="490" spans="2:6" x14ac:dyDescent="0.25">
      <c r="B490" s="36">
        <v>4650</v>
      </c>
      <c r="C490" s="37" t="s">
        <v>1027</v>
      </c>
      <c r="D490" s="36">
        <v>4000</v>
      </c>
      <c r="E490" s="10">
        <f t="shared" si="14"/>
        <v>4600</v>
      </c>
      <c r="F490" s="10">
        <f t="shared" si="15"/>
        <v>4650</v>
      </c>
    </row>
    <row r="491" spans="2:6" x14ac:dyDescent="0.25">
      <c r="B491" s="36">
        <v>4651</v>
      </c>
      <c r="C491" s="37" t="s">
        <v>1027</v>
      </c>
      <c r="D491" s="36">
        <v>4000</v>
      </c>
      <c r="E491" s="10">
        <f t="shared" si="14"/>
        <v>4600</v>
      </c>
      <c r="F491" s="10">
        <f t="shared" si="15"/>
        <v>4650</v>
      </c>
    </row>
    <row r="492" spans="2:6" x14ac:dyDescent="0.25">
      <c r="B492" s="36">
        <v>4652</v>
      </c>
      <c r="C492" s="37" t="s">
        <v>1028</v>
      </c>
      <c r="D492" s="36">
        <v>4000</v>
      </c>
      <c r="E492" s="10">
        <f t="shared" si="14"/>
        <v>4600</v>
      </c>
      <c r="F492" s="10">
        <f t="shared" si="15"/>
        <v>4650</v>
      </c>
    </row>
    <row r="493" spans="2:6" x14ac:dyDescent="0.25">
      <c r="B493" s="36">
        <v>4660</v>
      </c>
      <c r="C493" s="37" t="s">
        <v>1029</v>
      </c>
      <c r="D493" s="36">
        <v>4000</v>
      </c>
      <c r="E493" s="10">
        <f t="shared" si="14"/>
        <v>4600</v>
      </c>
      <c r="F493" s="10">
        <f t="shared" si="15"/>
        <v>4660</v>
      </c>
    </row>
    <row r="494" spans="2:6" x14ac:dyDescent="0.25">
      <c r="B494" s="36">
        <v>4700</v>
      </c>
      <c r="C494" s="37" t="s">
        <v>1030</v>
      </c>
      <c r="D494" s="36">
        <v>4000</v>
      </c>
      <c r="E494" s="10">
        <f t="shared" si="14"/>
        <v>4700</v>
      </c>
      <c r="F494" s="10">
        <f t="shared" si="15"/>
        <v>4700</v>
      </c>
    </row>
    <row r="495" spans="2:6" x14ac:dyDescent="0.25">
      <c r="B495" s="36">
        <v>4710</v>
      </c>
      <c r="C495" s="37" t="s">
        <v>1031</v>
      </c>
      <c r="D495" s="36">
        <v>4000</v>
      </c>
      <c r="E495" s="10">
        <f t="shared" si="14"/>
        <v>4700</v>
      </c>
      <c r="F495" s="10">
        <f t="shared" si="15"/>
        <v>4710</v>
      </c>
    </row>
    <row r="496" spans="2:6" x14ac:dyDescent="0.25">
      <c r="B496" s="36">
        <v>4711</v>
      </c>
      <c r="C496" s="37" t="s">
        <v>1031</v>
      </c>
      <c r="D496" s="36">
        <v>4000</v>
      </c>
      <c r="E496" s="10">
        <f t="shared" si="14"/>
        <v>4700</v>
      </c>
      <c r="F496" s="10">
        <f t="shared" si="15"/>
        <v>4710</v>
      </c>
    </row>
    <row r="497" spans="2:6" x14ac:dyDescent="0.25">
      <c r="B497" s="36">
        <v>4800</v>
      </c>
      <c r="C497" s="37" t="s">
        <v>1032</v>
      </c>
      <c r="D497" s="36">
        <v>4000</v>
      </c>
      <c r="E497" s="10">
        <f t="shared" si="14"/>
        <v>4800</v>
      </c>
      <c r="F497" s="10">
        <f t="shared" si="15"/>
        <v>4800</v>
      </c>
    </row>
    <row r="498" spans="2:6" x14ac:dyDescent="0.25">
      <c r="B498" s="36">
        <v>4810</v>
      </c>
      <c r="C498" s="37" t="s">
        <v>1033</v>
      </c>
      <c r="D498" s="36">
        <v>4000</v>
      </c>
      <c r="E498" s="10">
        <f t="shared" si="14"/>
        <v>4800</v>
      </c>
      <c r="F498" s="10">
        <f t="shared" si="15"/>
        <v>4810</v>
      </c>
    </row>
    <row r="499" spans="2:6" x14ac:dyDescent="0.25">
      <c r="B499" s="36">
        <v>4811</v>
      </c>
      <c r="C499" s="37" t="s">
        <v>1033</v>
      </c>
      <c r="D499" s="36">
        <v>4000</v>
      </c>
      <c r="E499" s="10">
        <f t="shared" si="14"/>
        <v>4800</v>
      </c>
      <c r="F499" s="10">
        <f t="shared" si="15"/>
        <v>4810</v>
      </c>
    </row>
    <row r="500" spans="2:6" x14ac:dyDescent="0.25">
      <c r="B500" s="36">
        <v>4820</v>
      </c>
      <c r="C500" s="37" t="s">
        <v>1034</v>
      </c>
      <c r="D500" s="36">
        <v>4000</v>
      </c>
      <c r="E500" s="10">
        <f t="shared" si="14"/>
        <v>4800</v>
      </c>
      <c r="F500" s="10">
        <f t="shared" si="15"/>
        <v>4820</v>
      </c>
    </row>
    <row r="501" spans="2:6" x14ac:dyDescent="0.25">
      <c r="B501" s="36">
        <v>4821</v>
      </c>
      <c r="C501" s="37" t="s">
        <v>1034</v>
      </c>
      <c r="D501" s="36">
        <v>4000</v>
      </c>
      <c r="E501" s="10">
        <f t="shared" si="14"/>
        <v>4800</v>
      </c>
      <c r="F501" s="10">
        <f t="shared" si="15"/>
        <v>4820</v>
      </c>
    </row>
    <row r="502" spans="2:6" x14ac:dyDescent="0.25">
      <c r="B502" s="36">
        <v>4830</v>
      </c>
      <c r="C502" s="37" t="s">
        <v>1035</v>
      </c>
      <c r="D502" s="36">
        <v>4000</v>
      </c>
      <c r="E502" s="10">
        <f t="shared" si="14"/>
        <v>4800</v>
      </c>
      <c r="F502" s="10">
        <f t="shared" si="15"/>
        <v>4830</v>
      </c>
    </row>
    <row r="503" spans="2:6" x14ac:dyDescent="0.25">
      <c r="B503" s="36">
        <v>4831</v>
      </c>
      <c r="C503" s="37" t="s">
        <v>1035</v>
      </c>
      <c r="D503" s="36">
        <v>4000</v>
      </c>
      <c r="E503" s="10">
        <f t="shared" si="14"/>
        <v>4800</v>
      </c>
      <c r="F503" s="10">
        <f t="shared" si="15"/>
        <v>4830</v>
      </c>
    </row>
    <row r="504" spans="2:6" x14ac:dyDescent="0.25">
      <c r="B504" s="36">
        <v>4840</v>
      </c>
      <c r="C504" s="37" t="s">
        <v>1036</v>
      </c>
      <c r="D504" s="36">
        <v>4000</v>
      </c>
      <c r="E504" s="10">
        <f t="shared" si="14"/>
        <v>4800</v>
      </c>
      <c r="F504" s="10">
        <f t="shared" si="15"/>
        <v>4840</v>
      </c>
    </row>
    <row r="505" spans="2:6" x14ac:dyDescent="0.25">
      <c r="B505" s="36">
        <v>4841</v>
      </c>
      <c r="C505" s="37" t="s">
        <v>1036</v>
      </c>
      <c r="D505" s="36">
        <v>4000</v>
      </c>
      <c r="E505" s="10">
        <f t="shared" si="14"/>
        <v>4800</v>
      </c>
      <c r="F505" s="10">
        <f t="shared" si="15"/>
        <v>4840</v>
      </c>
    </row>
    <row r="506" spans="2:6" x14ac:dyDescent="0.25">
      <c r="B506" s="36">
        <v>4850</v>
      </c>
      <c r="C506" s="37" t="s">
        <v>1037</v>
      </c>
      <c r="D506" s="36">
        <v>4000</v>
      </c>
      <c r="E506" s="10">
        <f t="shared" si="14"/>
        <v>4800</v>
      </c>
      <c r="F506" s="10">
        <f t="shared" si="15"/>
        <v>4850</v>
      </c>
    </row>
    <row r="507" spans="2:6" x14ac:dyDescent="0.25">
      <c r="B507" s="36">
        <v>4851</v>
      </c>
      <c r="C507" s="37" t="s">
        <v>1037</v>
      </c>
      <c r="D507" s="36">
        <v>4000</v>
      </c>
      <c r="E507" s="10">
        <f t="shared" si="14"/>
        <v>4800</v>
      </c>
      <c r="F507" s="10">
        <f t="shared" si="15"/>
        <v>4850</v>
      </c>
    </row>
    <row r="508" spans="2:6" x14ac:dyDescent="0.25">
      <c r="B508" s="36">
        <v>4900</v>
      </c>
      <c r="C508" s="37" t="s">
        <v>1038</v>
      </c>
      <c r="D508" s="36">
        <v>4000</v>
      </c>
      <c r="E508" s="10">
        <f t="shared" si="14"/>
        <v>4900</v>
      </c>
      <c r="F508" s="10">
        <f t="shared" si="15"/>
        <v>4900</v>
      </c>
    </row>
    <row r="509" spans="2:6" x14ac:dyDescent="0.25">
      <c r="B509" s="36">
        <v>4910</v>
      </c>
      <c r="C509" s="37" t="s">
        <v>1039</v>
      </c>
      <c r="D509" s="36">
        <v>4000</v>
      </c>
      <c r="E509" s="10">
        <f t="shared" si="14"/>
        <v>4900</v>
      </c>
      <c r="F509" s="10">
        <f t="shared" si="15"/>
        <v>4910</v>
      </c>
    </row>
    <row r="510" spans="2:6" x14ac:dyDescent="0.25">
      <c r="B510" s="36">
        <v>4920</v>
      </c>
      <c r="C510" s="37" t="s">
        <v>1040</v>
      </c>
      <c r="D510" s="36">
        <v>4000</v>
      </c>
      <c r="E510" s="10">
        <f t="shared" si="14"/>
        <v>4900</v>
      </c>
      <c r="F510" s="10">
        <f t="shared" si="15"/>
        <v>4920</v>
      </c>
    </row>
    <row r="511" spans="2:6" x14ac:dyDescent="0.25">
      <c r="B511" s="36">
        <v>4921</v>
      </c>
      <c r="C511" s="37" t="s">
        <v>1040</v>
      </c>
      <c r="D511" s="36">
        <v>4000</v>
      </c>
      <c r="E511" s="10">
        <f t="shared" si="14"/>
        <v>4900</v>
      </c>
      <c r="F511" s="10">
        <f t="shared" si="15"/>
        <v>4920</v>
      </c>
    </row>
    <row r="512" spans="2:6" x14ac:dyDescent="0.25">
      <c r="B512" s="36">
        <v>4930</v>
      </c>
      <c r="C512" s="37" t="s">
        <v>1041</v>
      </c>
      <c r="D512" s="36">
        <v>4000</v>
      </c>
      <c r="E512" s="10">
        <f t="shared" si="14"/>
        <v>4900</v>
      </c>
      <c r="F512" s="10">
        <f t="shared" si="15"/>
        <v>4930</v>
      </c>
    </row>
    <row r="513" spans="2:6" x14ac:dyDescent="0.25">
      <c r="B513" s="36">
        <v>4931</v>
      </c>
      <c r="C513" s="37" t="s">
        <v>1041</v>
      </c>
      <c r="D513" s="36">
        <v>4000</v>
      </c>
      <c r="E513" s="10">
        <f t="shared" si="14"/>
        <v>4900</v>
      </c>
      <c r="F513" s="10">
        <f t="shared" si="15"/>
        <v>4930</v>
      </c>
    </row>
    <row r="514" spans="2:6" x14ac:dyDescent="0.25">
      <c r="B514" s="36">
        <v>5000</v>
      </c>
      <c r="C514" s="37" t="s">
        <v>1042</v>
      </c>
      <c r="D514" s="36">
        <v>5000</v>
      </c>
      <c r="E514" s="10">
        <f t="shared" si="14"/>
        <v>5000</v>
      </c>
      <c r="F514" s="10">
        <f t="shared" si="15"/>
        <v>5000</v>
      </c>
    </row>
    <row r="515" spans="2:6" x14ac:dyDescent="0.25">
      <c r="B515" s="36">
        <v>5100</v>
      </c>
      <c r="C515" s="37" t="s">
        <v>1043</v>
      </c>
      <c r="D515" s="36">
        <v>5000</v>
      </c>
      <c r="E515" s="10">
        <f t="shared" si="14"/>
        <v>5100</v>
      </c>
      <c r="F515" s="10">
        <f t="shared" si="15"/>
        <v>5100</v>
      </c>
    </row>
    <row r="516" spans="2:6" x14ac:dyDescent="0.25">
      <c r="B516" s="36">
        <v>5110</v>
      </c>
      <c r="C516" s="37" t="s">
        <v>1044</v>
      </c>
      <c r="D516" s="36">
        <v>5000</v>
      </c>
      <c r="E516" s="10">
        <f t="shared" ref="E516:E579" si="16">+LEFT(B516,2)*100</f>
        <v>5100</v>
      </c>
      <c r="F516" s="10">
        <f t="shared" ref="F516:F579" si="17">+LEFT(B516,3)*10</f>
        <v>5110</v>
      </c>
    </row>
    <row r="517" spans="2:6" x14ac:dyDescent="0.25">
      <c r="B517" s="36">
        <v>5111</v>
      </c>
      <c r="C517" s="37" t="s">
        <v>1045</v>
      </c>
      <c r="D517" s="36">
        <v>5000</v>
      </c>
      <c r="E517" s="10">
        <f t="shared" si="16"/>
        <v>5100</v>
      </c>
      <c r="F517" s="10">
        <f t="shared" si="17"/>
        <v>5110</v>
      </c>
    </row>
    <row r="518" spans="2:6" x14ac:dyDescent="0.25">
      <c r="B518" s="36">
        <v>5120</v>
      </c>
      <c r="C518" s="37" t="s">
        <v>1046</v>
      </c>
      <c r="D518" s="36">
        <v>5000</v>
      </c>
      <c r="E518" s="10">
        <f t="shared" si="16"/>
        <v>5100</v>
      </c>
      <c r="F518" s="10">
        <f t="shared" si="17"/>
        <v>5120</v>
      </c>
    </row>
    <row r="519" spans="2:6" x14ac:dyDescent="0.25">
      <c r="B519" s="36">
        <v>5121</v>
      </c>
      <c r="C519" s="37" t="s">
        <v>1047</v>
      </c>
      <c r="D519" s="36">
        <v>5000</v>
      </c>
      <c r="E519" s="10">
        <f t="shared" si="16"/>
        <v>5100</v>
      </c>
      <c r="F519" s="10">
        <f t="shared" si="17"/>
        <v>5120</v>
      </c>
    </row>
    <row r="520" spans="2:6" x14ac:dyDescent="0.25">
      <c r="B520" s="36">
        <v>5130</v>
      </c>
      <c r="C520" s="37" t="s">
        <v>1048</v>
      </c>
      <c r="D520" s="36">
        <v>5000</v>
      </c>
      <c r="E520" s="10">
        <f t="shared" si="16"/>
        <v>5100</v>
      </c>
      <c r="F520" s="10">
        <f t="shared" si="17"/>
        <v>5130</v>
      </c>
    </row>
    <row r="521" spans="2:6" x14ac:dyDescent="0.25">
      <c r="B521" s="36">
        <v>5131</v>
      </c>
      <c r="C521" s="37" t="s">
        <v>1049</v>
      </c>
      <c r="D521" s="36">
        <v>5000</v>
      </c>
      <c r="E521" s="10">
        <f t="shared" si="16"/>
        <v>5100</v>
      </c>
      <c r="F521" s="10">
        <f t="shared" si="17"/>
        <v>5130</v>
      </c>
    </row>
    <row r="522" spans="2:6" x14ac:dyDescent="0.25">
      <c r="B522" s="36">
        <v>5140</v>
      </c>
      <c r="C522" s="37" t="s">
        <v>1050</v>
      </c>
      <c r="D522" s="36">
        <v>5000</v>
      </c>
      <c r="E522" s="10">
        <f t="shared" si="16"/>
        <v>5100</v>
      </c>
      <c r="F522" s="10">
        <f t="shared" si="17"/>
        <v>5140</v>
      </c>
    </row>
    <row r="523" spans="2:6" x14ac:dyDescent="0.25">
      <c r="B523" s="36">
        <v>5141</v>
      </c>
      <c r="C523" s="37" t="s">
        <v>1051</v>
      </c>
      <c r="D523" s="36">
        <v>5000</v>
      </c>
      <c r="E523" s="10">
        <f t="shared" si="16"/>
        <v>5100</v>
      </c>
      <c r="F523" s="10">
        <f t="shared" si="17"/>
        <v>5140</v>
      </c>
    </row>
    <row r="524" spans="2:6" x14ac:dyDescent="0.25">
      <c r="B524" s="36">
        <v>5150</v>
      </c>
      <c r="C524" s="37" t="s">
        <v>1052</v>
      </c>
      <c r="D524" s="36">
        <v>5000</v>
      </c>
      <c r="E524" s="10">
        <f t="shared" si="16"/>
        <v>5100</v>
      </c>
      <c r="F524" s="10">
        <f t="shared" si="17"/>
        <v>5150</v>
      </c>
    </row>
    <row r="525" spans="2:6" x14ac:dyDescent="0.25">
      <c r="B525" s="36">
        <v>5151</v>
      </c>
      <c r="C525" s="37" t="s">
        <v>1053</v>
      </c>
      <c r="D525" s="36">
        <v>5000</v>
      </c>
      <c r="E525" s="10">
        <f t="shared" si="16"/>
        <v>5100</v>
      </c>
      <c r="F525" s="10">
        <f t="shared" si="17"/>
        <v>5150</v>
      </c>
    </row>
    <row r="526" spans="2:6" x14ac:dyDescent="0.25">
      <c r="B526" s="36">
        <v>5190</v>
      </c>
      <c r="C526" s="37" t="s">
        <v>1054</v>
      </c>
      <c r="D526" s="36">
        <v>5000</v>
      </c>
      <c r="E526" s="10">
        <f t="shared" si="16"/>
        <v>5100</v>
      </c>
      <c r="F526" s="10">
        <f t="shared" si="17"/>
        <v>5190</v>
      </c>
    </row>
    <row r="527" spans="2:6" x14ac:dyDescent="0.25">
      <c r="B527" s="36">
        <v>5191</v>
      </c>
      <c r="C527" s="37" t="s">
        <v>1055</v>
      </c>
      <c r="D527" s="36">
        <v>5000</v>
      </c>
      <c r="E527" s="10">
        <f t="shared" si="16"/>
        <v>5100</v>
      </c>
      <c r="F527" s="10">
        <f t="shared" si="17"/>
        <v>5190</v>
      </c>
    </row>
    <row r="528" spans="2:6" x14ac:dyDescent="0.25">
      <c r="B528" s="36">
        <v>5200</v>
      </c>
      <c r="C528" s="37" t="s">
        <v>1056</v>
      </c>
      <c r="D528" s="36">
        <v>5000</v>
      </c>
      <c r="E528" s="10">
        <f t="shared" si="16"/>
        <v>5200</v>
      </c>
      <c r="F528" s="10">
        <f t="shared" si="17"/>
        <v>5200</v>
      </c>
    </row>
    <row r="529" spans="2:6" x14ac:dyDescent="0.25">
      <c r="B529" s="36">
        <v>5210</v>
      </c>
      <c r="C529" s="37" t="s">
        <v>1057</v>
      </c>
      <c r="D529" s="36">
        <v>5000</v>
      </c>
      <c r="E529" s="10">
        <f t="shared" si="16"/>
        <v>5200</v>
      </c>
      <c r="F529" s="10">
        <f t="shared" si="17"/>
        <v>5210</v>
      </c>
    </row>
    <row r="530" spans="2:6" x14ac:dyDescent="0.25">
      <c r="B530" s="36">
        <v>5211</v>
      </c>
      <c r="C530" s="37" t="s">
        <v>1058</v>
      </c>
      <c r="D530" s="36">
        <v>5000</v>
      </c>
      <c r="E530" s="10">
        <f t="shared" si="16"/>
        <v>5200</v>
      </c>
      <c r="F530" s="10">
        <f t="shared" si="17"/>
        <v>5210</v>
      </c>
    </row>
    <row r="531" spans="2:6" x14ac:dyDescent="0.25">
      <c r="B531" s="36">
        <v>5220</v>
      </c>
      <c r="C531" s="37" t="s">
        <v>1059</v>
      </c>
      <c r="D531" s="36">
        <v>5000</v>
      </c>
      <c r="E531" s="10">
        <f t="shared" si="16"/>
        <v>5200</v>
      </c>
      <c r="F531" s="10">
        <f t="shared" si="17"/>
        <v>5220</v>
      </c>
    </row>
    <row r="532" spans="2:6" x14ac:dyDescent="0.25">
      <c r="B532" s="36">
        <v>5221</v>
      </c>
      <c r="C532" s="37" t="s">
        <v>1060</v>
      </c>
      <c r="D532" s="36">
        <v>5000</v>
      </c>
      <c r="E532" s="10">
        <f t="shared" si="16"/>
        <v>5200</v>
      </c>
      <c r="F532" s="10">
        <f t="shared" si="17"/>
        <v>5220</v>
      </c>
    </row>
    <row r="533" spans="2:6" x14ac:dyDescent="0.25">
      <c r="B533" s="36">
        <v>5230</v>
      </c>
      <c r="C533" s="37" t="s">
        <v>1061</v>
      </c>
      <c r="D533" s="36">
        <v>5000</v>
      </c>
      <c r="E533" s="10">
        <f t="shared" si="16"/>
        <v>5200</v>
      </c>
      <c r="F533" s="10">
        <f t="shared" si="17"/>
        <v>5230</v>
      </c>
    </row>
    <row r="534" spans="2:6" x14ac:dyDescent="0.25">
      <c r="B534" s="36">
        <v>5231</v>
      </c>
      <c r="C534" s="37" t="s">
        <v>1062</v>
      </c>
      <c r="D534" s="36">
        <v>5000</v>
      </c>
      <c r="E534" s="10">
        <f t="shared" si="16"/>
        <v>5200</v>
      </c>
      <c r="F534" s="10">
        <f t="shared" si="17"/>
        <v>5230</v>
      </c>
    </row>
    <row r="535" spans="2:6" x14ac:dyDescent="0.25">
      <c r="B535" s="36">
        <v>5290</v>
      </c>
      <c r="C535" s="37" t="s">
        <v>1063</v>
      </c>
      <c r="D535" s="36">
        <v>5000</v>
      </c>
      <c r="E535" s="10">
        <f t="shared" si="16"/>
        <v>5200</v>
      </c>
      <c r="F535" s="10">
        <f t="shared" si="17"/>
        <v>5290</v>
      </c>
    </row>
    <row r="536" spans="2:6" x14ac:dyDescent="0.25">
      <c r="B536" s="36">
        <v>5291</v>
      </c>
      <c r="C536" s="37" t="s">
        <v>1064</v>
      </c>
      <c r="D536" s="36">
        <v>5000</v>
      </c>
      <c r="E536" s="10">
        <f t="shared" si="16"/>
        <v>5200</v>
      </c>
      <c r="F536" s="10">
        <f t="shared" si="17"/>
        <v>5290</v>
      </c>
    </row>
    <row r="537" spans="2:6" x14ac:dyDescent="0.25">
      <c r="B537" s="36">
        <v>5300</v>
      </c>
      <c r="C537" s="37" t="s">
        <v>1065</v>
      </c>
      <c r="D537" s="36">
        <v>5000</v>
      </c>
      <c r="E537" s="10">
        <f t="shared" si="16"/>
        <v>5300</v>
      </c>
      <c r="F537" s="10">
        <f t="shared" si="17"/>
        <v>5300</v>
      </c>
    </row>
    <row r="538" spans="2:6" x14ac:dyDescent="0.25">
      <c r="B538" s="36">
        <v>5310</v>
      </c>
      <c r="C538" s="37" t="s">
        <v>1066</v>
      </c>
      <c r="D538" s="36">
        <v>5000</v>
      </c>
      <c r="E538" s="10">
        <f t="shared" si="16"/>
        <v>5300</v>
      </c>
      <c r="F538" s="10">
        <f t="shared" si="17"/>
        <v>5310</v>
      </c>
    </row>
    <row r="539" spans="2:6" x14ac:dyDescent="0.25">
      <c r="B539" s="36">
        <v>5311</v>
      </c>
      <c r="C539" s="37" t="s">
        <v>1067</v>
      </c>
      <c r="D539" s="36">
        <v>5000</v>
      </c>
      <c r="E539" s="10">
        <f t="shared" si="16"/>
        <v>5300</v>
      </c>
      <c r="F539" s="10">
        <f t="shared" si="17"/>
        <v>5310</v>
      </c>
    </row>
    <row r="540" spans="2:6" x14ac:dyDescent="0.25">
      <c r="B540" s="36">
        <v>5320</v>
      </c>
      <c r="C540" s="37" t="s">
        <v>1068</v>
      </c>
      <c r="D540" s="36">
        <v>5000</v>
      </c>
      <c r="E540" s="10">
        <f t="shared" si="16"/>
        <v>5300</v>
      </c>
      <c r="F540" s="10">
        <f t="shared" si="17"/>
        <v>5320</v>
      </c>
    </row>
    <row r="541" spans="2:6" x14ac:dyDescent="0.25">
      <c r="B541" s="36">
        <v>5321</v>
      </c>
      <c r="C541" s="37" t="s">
        <v>1069</v>
      </c>
      <c r="D541" s="36">
        <v>5000</v>
      </c>
      <c r="E541" s="10">
        <f t="shared" si="16"/>
        <v>5300</v>
      </c>
      <c r="F541" s="10">
        <f t="shared" si="17"/>
        <v>5320</v>
      </c>
    </row>
    <row r="542" spans="2:6" x14ac:dyDescent="0.25">
      <c r="B542" s="36">
        <v>5400</v>
      </c>
      <c r="C542" s="37" t="s">
        <v>1070</v>
      </c>
      <c r="D542" s="36">
        <v>5000</v>
      </c>
      <c r="E542" s="10">
        <f t="shared" si="16"/>
        <v>5400</v>
      </c>
      <c r="F542" s="10">
        <f t="shared" si="17"/>
        <v>5400</v>
      </c>
    </row>
    <row r="543" spans="2:6" x14ac:dyDescent="0.25">
      <c r="B543" s="36">
        <v>5410</v>
      </c>
      <c r="C543" s="37" t="s">
        <v>1071</v>
      </c>
      <c r="D543" s="36">
        <v>5000</v>
      </c>
      <c r="E543" s="10">
        <f t="shared" si="16"/>
        <v>5400</v>
      </c>
      <c r="F543" s="10">
        <f t="shared" si="17"/>
        <v>5410</v>
      </c>
    </row>
    <row r="544" spans="2:6" x14ac:dyDescent="0.25">
      <c r="B544" s="36">
        <v>5411</v>
      </c>
      <c r="C544" s="37" t="s">
        <v>1072</v>
      </c>
      <c r="D544" s="36">
        <v>5000</v>
      </c>
      <c r="E544" s="10">
        <f t="shared" si="16"/>
        <v>5400</v>
      </c>
      <c r="F544" s="10">
        <f t="shared" si="17"/>
        <v>5410</v>
      </c>
    </row>
    <row r="545" spans="2:6" x14ac:dyDescent="0.25">
      <c r="B545" s="36">
        <v>5412</v>
      </c>
      <c r="C545" s="37" t="s">
        <v>1073</v>
      </c>
      <c r="D545" s="36">
        <v>5000</v>
      </c>
      <c r="E545" s="10">
        <f t="shared" si="16"/>
        <v>5400</v>
      </c>
      <c r="F545" s="10">
        <f t="shared" si="17"/>
        <v>5410</v>
      </c>
    </row>
    <row r="546" spans="2:6" x14ac:dyDescent="0.25">
      <c r="B546" s="36">
        <v>5413</v>
      </c>
      <c r="C546" s="37" t="s">
        <v>1074</v>
      </c>
      <c r="D546" s="36">
        <v>5000</v>
      </c>
      <c r="E546" s="10">
        <f t="shared" si="16"/>
        <v>5400</v>
      </c>
      <c r="F546" s="10">
        <f t="shared" si="17"/>
        <v>5410</v>
      </c>
    </row>
    <row r="547" spans="2:6" x14ac:dyDescent="0.25">
      <c r="B547" s="36">
        <v>5420</v>
      </c>
      <c r="C547" s="37" t="s">
        <v>1075</v>
      </c>
      <c r="D547" s="36">
        <v>5000</v>
      </c>
      <c r="E547" s="10">
        <f t="shared" si="16"/>
        <v>5400</v>
      </c>
      <c r="F547" s="10">
        <f t="shared" si="17"/>
        <v>5420</v>
      </c>
    </row>
    <row r="548" spans="2:6" x14ac:dyDescent="0.25">
      <c r="B548" s="36">
        <v>5421</v>
      </c>
      <c r="C548" s="37" t="s">
        <v>1076</v>
      </c>
      <c r="D548" s="36">
        <v>5000</v>
      </c>
      <c r="E548" s="10">
        <f t="shared" si="16"/>
        <v>5400</v>
      </c>
      <c r="F548" s="10">
        <f t="shared" si="17"/>
        <v>5420</v>
      </c>
    </row>
    <row r="549" spans="2:6" x14ac:dyDescent="0.25">
      <c r="B549" s="36">
        <v>5422</v>
      </c>
      <c r="C549" s="37" t="s">
        <v>1077</v>
      </c>
      <c r="D549" s="36">
        <v>5000</v>
      </c>
      <c r="E549" s="10">
        <f t="shared" si="16"/>
        <v>5400</v>
      </c>
      <c r="F549" s="10">
        <f t="shared" si="17"/>
        <v>5420</v>
      </c>
    </row>
    <row r="550" spans="2:6" x14ac:dyDescent="0.25">
      <c r="B550" s="36">
        <v>5423</v>
      </c>
      <c r="C550" s="37" t="s">
        <v>1078</v>
      </c>
      <c r="D550" s="36">
        <v>5000</v>
      </c>
      <c r="E550" s="10">
        <f t="shared" si="16"/>
        <v>5400</v>
      </c>
      <c r="F550" s="10">
        <f t="shared" si="17"/>
        <v>5420</v>
      </c>
    </row>
    <row r="551" spans="2:6" x14ac:dyDescent="0.25">
      <c r="B551" s="36">
        <v>5430</v>
      </c>
      <c r="C551" s="37" t="s">
        <v>1079</v>
      </c>
      <c r="D551" s="36">
        <v>5000</v>
      </c>
      <c r="E551" s="10">
        <f t="shared" si="16"/>
        <v>5400</v>
      </c>
      <c r="F551" s="10">
        <f t="shared" si="17"/>
        <v>5430</v>
      </c>
    </row>
    <row r="552" spans="2:6" x14ac:dyDescent="0.25">
      <c r="B552" s="36">
        <v>5431</v>
      </c>
      <c r="C552" s="37" t="s">
        <v>1080</v>
      </c>
      <c r="D552" s="36">
        <v>5000</v>
      </c>
      <c r="E552" s="10">
        <f t="shared" si="16"/>
        <v>5400</v>
      </c>
      <c r="F552" s="10">
        <f t="shared" si="17"/>
        <v>5430</v>
      </c>
    </row>
    <row r="553" spans="2:6" x14ac:dyDescent="0.25">
      <c r="B553" s="36">
        <v>5440</v>
      </c>
      <c r="C553" s="37" t="s">
        <v>1081</v>
      </c>
      <c r="D553" s="36">
        <v>5000</v>
      </c>
      <c r="E553" s="10">
        <f t="shared" si="16"/>
        <v>5400</v>
      </c>
      <c r="F553" s="10">
        <f t="shared" si="17"/>
        <v>5440</v>
      </c>
    </row>
    <row r="554" spans="2:6" x14ac:dyDescent="0.25">
      <c r="B554" s="36">
        <v>5441</v>
      </c>
      <c r="C554" s="37" t="s">
        <v>1082</v>
      </c>
      <c r="D554" s="36">
        <v>5000</v>
      </c>
      <c r="E554" s="10">
        <f t="shared" si="16"/>
        <v>5400</v>
      </c>
      <c r="F554" s="10">
        <f t="shared" si="17"/>
        <v>5440</v>
      </c>
    </row>
    <row r="555" spans="2:6" x14ac:dyDescent="0.25">
      <c r="B555" s="36">
        <v>5450</v>
      </c>
      <c r="C555" s="37" t="s">
        <v>1083</v>
      </c>
      <c r="D555" s="36">
        <v>5000</v>
      </c>
      <c r="E555" s="10">
        <f t="shared" si="16"/>
        <v>5400</v>
      </c>
      <c r="F555" s="10">
        <f t="shared" si="17"/>
        <v>5450</v>
      </c>
    </row>
    <row r="556" spans="2:6" x14ac:dyDescent="0.25">
      <c r="B556" s="36">
        <v>5451</v>
      </c>
      <c r="C556" s="37" t="s">
        <v>1084</v>
      </c>
      <c r="D556" s="36">
        <v>5000</v>
      </c>
      <c r="E556" s="10">
        <f t="shared" si="16"/>
        <v>5400</v>
      </c>
      <c r="F556" s="10">
        <f t="shared" si="17"/>
        <v>5450</v>
      </c>
    </row>
    <row r="557" spans="2:6" x14ac:dyDescent="0.25">
      <c r="B557" s="36">
        <v>5490</v>
      </c>
      <c r="C557" s="37" t="s">
        <v>1085</v>
      </c>
      <c r="D557" s="36">
        <v>5000</v>
      </c>
      <c r="E557" s="10">
        <f t="shared" si="16"/>
        <v>5400</v>
      </c>
      <c r="F557" s="10">
        <f t="shared" si="17"/>
        <v>5490</v>
      </c>
    </row>
    <row r="558" spans="2:6" x14ac:dyDescent="0.25">
      <c r="B558" s="36">
        <v>5491</v>
      </c>
      <c r="C558" s="37" t="s">
        <v>1086</v>
      </c>
      <c r="D558" s="36">
        <v>5000</v>
      </c>
      <c r="E558" s="10">
        <f t="shared" si="16"/>
        <v>5400</v>
      </c>
      <c r="F558" s="10">
        <f t="shared" si="17"/>
        <v>5490</v>
      </c>
    </row>
    <row r="559" spans="2:6" x14ac:dyDescent="0.25">
      <c r="B559" s="36">
        <v>5500</v>
      </c>
      <c r="C559" s="37" t="s">
        <v>1087</v>
      </c>
      <c r="D559" s="36">
        <v>5000</v>
      </c>
      <c r="E559" s="10">
        <f t="shared" si="16"/>
        <v>5500</v>
      </c>
      <c r="F559" s="10">
        <f t="shared" si="17"/>
        <v>5500</v>
      </c>
    </row>
    <row r="560" spans="2:6" x14ac:dyDescent="0.25">
      <c r="B560" s="36">
        <v>5510</v>
      </c>
      <c r="C560" s="37" t="s">
        <v>1088</v>
      </c>
      <c r="D560" s="36">
        <v>5000</v>
      </c>
      <c r="E560" s="10">
        <f t="shared" si="16"/>
        <v>5500</v>
      </c>
      <c r="F560" s="10">
        <f t="shared" si="17"/>
        <v>5510</v>
      </c>
    </row>
    <row r="561" spans="2:6" x14ac:dyDescent="0.25">
      <c r="B561" s="36">
        <v>5511</v>
      </c>
      <c r="C561" s="37" t="s">
        <v>1087</v>
      </c>
      <c r="D561" s="36">
        <v>5000</v>
      </c>
      <c r="E561" s="10">
        <f t="shared" si="16"/>
        <v>5500</v>
      </c>
      <c r="F561" s="10">
        <f t="shared" si="17"/>
        <v>5510</v>
      </c>
    </row>
    <row r="562" spans="2:6" x14ac:dyDescent="0.25">
      <c r="B562" s="36">
        <v>5600</v>
      </c>
      <c r="C562" s="37" t="s">
        <v>1089</v>
      </c>
      <c r="D562" s="36">
        <v>5000</v>
      </c>
      <c r="E562" s="10">
        <f t="shared" si="16"/>
        <v>5600</v>
      </c>
      <c r="F562" s="10">
        <f t="shared" si="17"/>
        <v>5600</v>
      </c>
    </row>
    <row r="563" spans="2:6" x14ac:dyDescent="0.25">
      <c r="B563" s="36">
        <v>5610</v>
      </c>
      <c r="C563" s="37" t="s">
        <v>1090</v>
      </c>
      <c r="D563" s="36">
        <v>5000</v>
      </c>
      <c r="E563" s="10">
        <f t="shared" si="16"/>
        <v>5600</v>
      </c>
      <c r="F563" s="10">
        <f t="shared" si="17"/>
        <v>5610</v>
      </c>
    </row>
    <row r="564" spans="2:6" x14ac:dyDescent="0.25">
      <c r="B564" s="36">
        <v>5611</v>
      </c>
      <c r="C564" s="37" t="s">
        <v>1091</v>
      </c>
      <c r="D564" s="36">
        <v>5000</v>
      </c>
      <c r="E564" s="10">
        <f t="shared" si="16"/>
        <v>5600</v>
      </c>
      <c r="F564" s="10">
        <f t="shared" si="17"/>
        <v>5610</v>
      </c>
    </row>
    <row r="565" spans="2:6" x14ac:dyDescent="0.25">
      <c r="B565" s="36">
        <v>5620</v>
      </c>
      <c r="C565" s="37" t="s">
        <v>1092</v>
      </c>
      <c r="D565" s="36">
        <v>5000</v>
      </c>
      <c r="E565" s="10">
        <f t="shared" si="16"/>
        <v>5600</v>
      </c>
      <c r="F565" s="10">
        <f t="shared" si="17"/>
        <v>5620</v>
      </c>
    </row>
    <row r="566" spans="2:6" x14ac:dyDescent="0.25">
      <c r="B566" s="36">
        <v>5621</v>
      </c>
      <c r="C566" s="37" t="s">
        <v>1093</v>
      </c>
      <c r="D566" s="36">
        <v>5000</v>
      </c>
      <c r="E566" s="10">
        <f t="shared" si="16"/>
        <v>5600</v>
      </c>
      <c r="F566" s="10">
        <f t="shared" si="17"/>
        <v>5620</v>
      </c>
    </row>
    <row r="567" spans="2:6" x14ac:dyDescent="0.25">
      <c r="B567" s="36">
        <v>5630</v>
      </c>
      <c r="C567" s="37" t="s">
        <v>1094</v>
      </c>
      <c r="D567" s="36">
        <v>5000</v>
      </c>
      <c r="E567" s="10">
        <f t="shared" si="16"/>
        <v>5600</v>
      </c>
      <c r="F567" s="10">
        <f t="shared" si="17"/>
        <v>5630</v>
      </c>
    </row>
    <row r="568" spans="2:6" x14ac:dyDescent="0.25">
      <c r="B568" s="36">
        <v>5631</v>
      </c>
      <c r="C568" s="37" t="s">
        <v>1095</v>
      </c>
      <c r="D568" s="36">
        <v>5000</v>
      </c>
      <c r="E568" s="10">
        <f t="shared" si="16"/>
        <v>5600</v>
      </c>
      <c r="F568" s="10">
        <f t="shared" si="17"/>
        <v>5630</v>
      </c>
    </row>
    <row r="569" spans="2:6" x14ac:dyDescent="0.25">
      <c r="B569" s="36">
        <v>5640</v>
      </c>
      <c r="C569" s="37" t="s">
        <v>1096</v>
      </c>
      <c r="D569" s="36">
        <v>5000</v>
      </c>
      <c r="E569" s="10">
        <f t="shared" si="16"/>
        <v>5600</v>
      </c>
      <c r="F569" s="10">
        <f t="shared" si="17"/>
        <v>5640</v>
      </c>
    </row>
    <row r="570" spans="2:6" x14ac:dyDescent="0.25">
      <c r="B570" s="36">
        <v>5641</v>
      </c>
      <c r="C570" s="37" t="s">
        <v>1097</v>
      </c>
      <c r="D570" s="36">
        <v>5000</v>
      </c>
      <c r="E570" s="10">
        <f t="shared" si="16"/>
        <v>5600</v>
      </c>
      <c r="F570" s="10">
        <f t="shared" si="17"/>
        <v>5640</v>
      </c>
    </row>
    <row r="571" spans="2:6" x14ac:dyDescent="0.25">
      <c r="B571" s="36">
        <v>5650</v>
      </c>
      <c r="C571" s="37" t="s">
        <v>1098</v>
      </c>
      <c r="D571" s="36">
        <v>5000</v>
      </c>
      <c r="E571" s="10">
        <f t="shared" si="16"/>
        <v>5600</v>
      </c>
      <c r="F571" s="10">
        <f t="shared" si="17"/>
        <v>5650</v>
      </c>
    </row>
    <row r="572" spans="2:6" x14ac:dyDescent="0.25">
      <c r="B572" s="36">
        <v>5651</v>
      </c>
      <c r="C572" s="37" t="s">
        <v>1099</v>
      </c>
      <c r="D572" s="36">
        <v>5000</v>
      </c>
      <c r="E572" s="10">
        <f t="shared" si="16"/>
        <v>5600</v>
      </c>
      <c r="F572" s="10">
        <f t="shared" si="17"/>
        <v>5650</v>
      </c>
    </row>
    <row r="573" spans="2:6" x14ac:dyDescent="0.25">
      <c r="B573" s="36">
        <v>5660</v>
      </c>
      <c r="C573" s="37" t="s">
        <v>1100</v>
      </c>
      <c r="D573" s="36">
        <v>5000</v>
      </c>
      <c r="E573" s="10">
        <f t="shared" si="16"/>
        <v>5600</v>
      </c>
      <c r="F573" s="10">
        <f t="shared" si="17"/>
        <v>5660</v>
      </c>
    </row>
    <row r="574" spans="2:6" x14ac:dyDescent="0.25">
      <c r="B574" s="36">
        <v>5661</v>
      </c>
      <c r="C574" s="37" t="s">
        <v>1101</v>
      </c>
      <c r="D574" s="36">
        <v>5000</v>
      </c>
      <c r="E574" s="10">
        <f t="shared" si="16"/>
        <v>5600</v>
      </c>
      <c r="F574" s="10">
        <f t="shared" si="17"/>
        <v>5660</v>
      </c>
    </row>
    <row r="575" spans="2:6" x14ac:dyDescent="0.25">
      <c r="B575" s="36">
        <v>5670</v>
      </c>
      <c r="C575" s="37" t="s">
        <v>1102</v>
      </c>
      <c r="D575" s="36">
        <v>5000</v>
      </c>
      <c r="E575" s="10">
        <f t="shared" si="16"/>
        <v>5600</v>
      </c>
      <c r="F575" s="10">
        <f t="shared" si="17"/>
        <v>5670</v>
      </c>
    </row>
    <row r="576" spans="2:6" x14ac:dyDescent="0.25">
      <c r="B576" s="36">
        <v>5671</v>
      </c>
      <c r="C576" s="37" t="s">
        <v>1103</v>
      </c>
      <c r="D576" s="36">
        <v>5000</v>
      </c>
      <c r="E576" s="10">
        <f t="shared" si="16"/>
        <v>5600</v>
      </c>
      <c r="F576" s="10">
        <f t="shared" si="17"/>
        <v>5670</v>
      </c>
    </row>
    <row r="577" spans="2:6" x14ac:dyDescent="0.25">
      <c r="B577" s="36">
        <v>5690</v>
      </c>
      <c r="C577" s="37" t="s">
        <v>1104</v>
      </c>
      <c r="D577" s="36">
        <v>5000</v>
      </c>
      <c r="E577" s="10">
        <f t="shared" si="16"/>
        <v>5600</v>
      </c>
      <c r="F577" s="10">
        <f t="shared" si="17"/>
        <v>5690</v>
      </c>
    </row>
    <row r="578" spans="2:6" x14ac:dyDescent="0.25">
      <c r="B578" s="36">
        <v>5691</v>
      </c>
      <c r="C578" s="37" t="s">
        <v>1105</v>
      </c>
      <c r="D578" s="36">
        <v>5000</v>
      </c>
      <c r="E578" s="10">
        <f t="shared" si="16"/>
        <v>5600</v>
      </c>
      <c r="F578" s="10">
        <f t="shared" si="17"/>
        <v>5690</v>
      </c>
    </row>
    <row r="579" spans="2:6" x14ac:dyDescent="0.25">
      <c r="B579" s="36">
        <v>5700</v>
      </c>
      <c r="C579" s="37" t="s">
        <v>1106</v>
      </c>
      <c r="D579" s="36">
        <v>5000</v>
      </c>
      <c r="E579" s="10">
        <f t="shared" si="16"/>
        <v>5700</v>
      </c>
      <c r="F579" s="10">
        <f t="shared" si="17"/>
        <v>5700</v>
      </c>
    </row>
    <row r="580" spans="2:6" x14ac:dyDescent="0.25">
      <c r="B580" s="36">
        <v>5710</v>
      </c>
      <c r="C580" s="37" t="s">
        <v>1107</v>
      </c>
      <c r="D580" s="36">
        <v>5000</v>
      </c>
      <c r="E580" s="10">
        <f t="shared" ref="E580:E643" si="18">+LEFT(B580,2)*100</f>
        <v>5700</v>
      </c>
      <c r="F580" s="10">
        <f t="shared" ref="F580:F643" si="19">+LEFT(B580,3)*10</f>
        <v>5710</v>
      </c>
    </row>
    <row r="581" spans="2:6" x14ac:dyDescent="0.25">
      <c r="B581" s="36">
        <v>5711</v>
      </c>
      <c r="C581" s="37" t="s">
        <v>1108</v>
      </c>
      <c r="D581" s="36">
        <v>5000</v>
      </c>
      <c r="E581" s="10">
        <f t="shared" si="18"/>
        <v>5700</v>
      </c>
      <c r="F581" s="10">
        <f t="shared" si="19"/>
        <v>5710</v>
      </c>
    </row>
    <row r="582" spans="2:6" x14ac:dyDescent="0.25">
      <c r="B582" s="36">
        <v>5720</v>
      </c>
      <c r="C582" s="37" t="s">
        <v>1109</v>
      </c>
      <c r="D582" s="36">
        <v>5000</v>
      </c>
      <c r="E582" s="10">
        <f t="shared" si="18"/>
        <v>5700</v>
      </c>
      <c r="F582" s="10">
        <f t="shared" si="19"/>
        <v>5720</v>
      </c>
    </row>
    <row r="583" spans="2:6" x14ac:dyDescent="0.25">
      <c r="B583" s="36">
        <v>5721</v>
      </c>
      <c r="C583" s="37" t="s">
        <v>1110</v>
      </c>
      <c r="D583" s="36">
        <v>5000</v>
      </c>
      <c r="E583" s="10">
        <f t="shared" si="18"/>
        <v>5700</v>
      </c>
      <c r="F583" s="10">
        <f t="shared" si="19"/>
        <v>5720</v>
      </c>
    </row>
    <row r="584" spans="2:6" x14ac:dyDescent="0.25">
      <c r="B584" s="36">
        <v>5730</v>
      </c>
      <c r="C584" s="37" t="s">
        <v>1111</v>
      </c>
      <c r="D584" s="36">
        <v>5000</v>
      </c>
      <c r="E584" s="10">
        <f t="shared" si="18"/>
        <v>5700</v>
      </c>
      <c r="F584" s="10">
        <f t="shared" si="19"/>
        <v>5730</v>
      </c>
    </row>
    <row r="585" spans="2:6" x14ac:dyDescent="0.25">
      <c r="B585" s="36">
        <v>5731</v>
      </c>
      <c r="C585" s="37" t="s">
        <v>1112</v>
      </c>
      <c r="D585" s="36">
        <v>5000</v>
      </c>
      <c r="E585" s="10">
        <f t="shared" si="18"/>
        <v>5700</v>
      </c>
      <c r="F585" s="10">
        <f t="shared" si="19"/>
        <v>5730</v>
      </c>
    </row>
    <row r="586" spans="2:6" x14ac:dyDescent="0.25">
      <c r="B586" s="36">
        <v>5740</v>
      </c>
      <c r="C586" s="37" t="s">
        <v>1113</v>
      </c>
      <c r="D586" s="36">
        <v>5000</v>
      </c>
      <c r="E586" s="10">
        <f t="shared" si="18"/>
        <v>5700</v>
      </c>
      <c r="F586" s="10">
        <f t="shared" si="19"/>
        <v>5740</v>
      </c>
    </row>
    <row r="587" spans="2:6" x14ac:dyDescent="0.25">
      <c r="B587" s="36">
        <v>5741</v>
      </c>
      <c r="C587" s="37" t="s">
        <v>1114</v>
      </c>
      <c r="D587" s="36">
        <v>5000</v>
      </c>
      <c r="E587" s="10">
        <f t="shared" si="18"/>
        <v>5700</v>
      </c>
      <c r="F587" s="10">
        <f t="shared" si="19"/>
        <v>5740</v>
      </c>
    </row>
    <row r="588" spans="2:6" x14ac:dyDescent="0.25">
      <c r="B588" s="36">
        <v>5750</v>
      </c>
      <c r="C588" s="37" t="s">
        <v>1115</v>
      </c>
      <c r="D588" s="36">
        <v>5000</v>
      </c>
      <c r="E588" s="10">
        <f t="shared" si="18"/>
        <v>5700</v>
      </c>
      <c r="F588" s="10">
        <f t="shared" si="19"/>
        <v>5750</v>
      </c>
    </row>
    <row r="589" spans="2:6" x14ac:dyDescent="0.25">
      <c r="B589" s="36">
        <v>5751</v>
      </c>
      <c r="C589" s="37" t="s">
        <v>1116</v>
      </c>
      <c r="D589" s="36">
        <v>5000</v>
      </c>
      <c r="E589" s="10">
        <f t="shared" si="18"/>
        <v>5700</v>
      </c>
      <c r="F589" s="10">
        <f t="shared" si="19"/>
        <v>5750</v>
      </c>
    </row>
    <row r="590" spans="2:6" x14ac:dyDescent="0.25">
      <c r="B590" s="36">
        <v>5760</v>
      </c>
      <c r="C590" s="37" t="s">
        <v>1117</v>
      </c>
      <c r="D590" s="36">
        <v>5000</v>
      </c>
      <c r="E590" s="10">
        <f t="shared" si="18"/>
        <v>5700</v>
      </c>
      <c r="F590" s="10">
        <f t="shared" si="19"/>
        <v>5760</v>
      </c>
    </row>
    <row r="591" spans="2:6" x14ac:dyDescent="0.25">
      <c r="B591" s="36">
        <v>5761</v>
      </c>
      <c r="C591" s="37" t="s">
        <v>1118</v>
      </c>
      <c r="D591" s="36">
        <v>5000</v>
      </c>
      <c r="E591" s="10">
        <f t="shared" si="18"/>
        <v>5700</v>
      </c>
      <c r="F591" s="10">
        <f t="shared" si="19"/>
        <v>5760</v>
      </c>
    </row>
    <row r="592" spans="2:6" x14ac:dyDescent="0.25">
      <c r="B592" s="36">
        <v>5770</v>
      </c>
      <c r="C592" s="37" t="s">
        <v>1119</v>
      </c>
      <c r="D592" s="36">
        <v>5000</v>
      </c>
      <c r="E592" s="10">
        <f t="shared" si="18"/>
        <v>5700</v>
      </c>
      <c r="F592" s="10">
        <f t="shared" si="19"/>
        <v>5770</v>
      </c>
    </row>
    <row r="593" spans="2:6" x14ac:dyDescent="0.25">
      <c r="B593" s="36">
        <v>5771</v>
      </c>
      <c r="C593" s="37" t="s">
        <v>1120</v>
      </c>
      <c r="D593" s="36">
        <v>5000</v>
      </c>
      <c r="E593" s="10">
        <f t="shared" si="18"/>
        <v>5700</v>
      </c>
      <c r="F593" s="10">
        <f t="shared" si="19"/>
        <v>5770</v>
      </c>
    </row>
    <row r="594" spans="2:6" x14ac:dyDescent="0.25">
      <c r="B594" s="36">
        <v>5780</v>
      </c>
      <c r="C594" s="37" t="s">
        <v>1121</v>
      </c>
      <c r="D594" s="36">
        <v>5000</v>
      </c>
      <c r="E594" s="10">
        <f t="shared" si="18"/>
        <v>5700</v>
      </c>
      <c r="F594" s="10">
        <f t="shared" si="19"/>
        <v>5780</v>
      </c>
    </row>
    <row r="595" spans="2:6" x14ac:dyDescent="0.25">
      <c r="B595" s="36">
        <v>5781</v>
      </c>
      <c r="C595" s="37" t="s">
        <v>1122</v>
      </c>
      <c r="D595" s="36">
        <v>5000</v>
      </c>
      <c r="E595" s="10">
        <f t="shared" si="18"/>
        <v>5700</v>
      </c>
      <c r="F595" s="10">
        <f t="shared" si="19"/>
        <v>5780</v>
      </c>
    </row>
    <row r="596" spans="2:6" x14ac:dyDescent="0.25">
      <c r="B596" s="36">
        <v>5790</v>
      </c>
      <c r="C596" s="37" t="s">
        <v>1123</v>
      </c>
      <c r="D596" s="36">
        <v>5000</v>
      </c>
      <c r="E596" s="10">
        <f t="shared" si="18"/>
        <v>5700</v>
      </c>
      <c r="F596" s="10">
        <f t="shared" si="19"/>
        <v>5790</v>
      </c>
    </row>
    <row r="597" spans="2:6" x14ac:dyDescent="0.25">
      <c r="B597" s="36">
        <v>5791</v>
      </c>
      <c r="C597" s="37" t="s">
        <v>1124</v>
      </c>
      <c r="D597" s="36">
        <v>5000</v>
      </c>
      <c r="E597" s="10">
        <f t="shared" si="18"/>
        <v>5700</v>
      </c>
      <c r="F597" s="10">
        <f t="shared" si="19"/>
        <v>5790</v>
      </c>
    </row>
    <row r="598" spans="2:6" x14ac:dyDescent="0.25">
      <c r="B598" s="36">
        <v>5800</v>
      </c>
      <c r="C598" s="37" t="s">
        <v>1125</v>
      </c>
      <c r="D598" s="36">
        <v>5000</v>
      </c>
      <c r="E598" s="10">
        <f t="shared" si="18"/>
        <v>5800</v>
      </c>
      <c r="F598" s="10">
        <f t="shared" si="19"/>
        <v>5800</v>
      </c>
    </row>
    <row r="599" spans="2:6" x14ac:dyDescent="0.25">
      <c r="B599" s="36">
        <v>5810</v>
      </c>
      <c r="C599" s="37" t="s">
        <v>1126</v>
      </c>
      <c r="D599" s="36">
        <v>5000</v>
      </c>
      <c r="E599" s="10">
        <f t="shared" si="18"/>
        <v>5800</v>
      </c>
      <c r="F599" s="10">
        <f t="shared" si="19"/>
        <v>5810</v>
      </c>
    </row>
    <row r="600" spans="2:6" x14ac:dyDescent="0.25">
      <c r="B600" s="36">
        <v>5811</v>
      </c>
      <c r="C600" s="37" t="s">
        <v>1127</v>
      </c>
      <c r="D600" s="36">
        <v>5000</v>
      </c>
      <c r="E600" s="10">
        <f t="shared" si="18"/>
        <v>5800</v>
      </c>
      <c r="F600" s="10">
        <f t="shared" si="19"/>
        <v>5810</v>
      </c>
    </row>
    <row r="601" spans="2:6" x14ac:dyDescent="0.25">
      <c r="B601" s="36">
        <v>5812</v>
      </c>
      <c r="C601" s="37" t="s">
        <v>1128</v>
      </c>
      <c r="D601" s="36">
        <v>5000</v>
      </c>
      <c r="E601" s="10">
        <f t="shared" si="18"/>
        <v>5800</v>
      </c>
      <c r="F601" s="10">
        <f t="shared" si="19"/>
        <v>5810</v>
      </c>
    </row>
    <row r="602" spans="2:6" x14ac:dyDescent="0.25">
      <c r="B602" s="36">
        <v>5820</v>
      </c>
      <c r="C602" s="37" t="s">
        <v>1129</v>
      </c>
      <c r="D602" s="36">
        <v>5000</v>
      </c>
      <c r="E602" s="10">
        <f t="shared" si="18"/>
        <v>5800</v>
      </c>
      <c r="F602" s="10">
        <f t="shared" si="19"/>
        <v>5820</v>
      </c>
    </row>
    <row r="603" spans="2:6" x14ac:dyDescent="0.25">
      <c r="B603" s="36">
        <v>5821</v>
      </c>
      <c r="C603" s="37" t="s">
        <v>1130</v>
      </c>
      <c r="D603" s="36">
        <v>5000</v>
      </c>
      <c r="E603" s="10">
        <f t="shared" si="18"/>
        <v>5800</v>
      </c>
      <c r="F603" s="10">
        <f t="shared" si="19"/>
        <v>5820</v>
      </c>
    </row>
    <row r="604" spans="2:6" x14ac:dyDescent="0.25">
      <c r="B604" s="36">
        <v>5822</v>
      </c>
      <c r="C604" s="37" t="s">
        <v>1131</v>
      </c>
      <c r="D604" s="36">
        <v>5000</v>
      </c>
      <c r="E604" s="10">
        <f t="shared" si="18"/>
        <v>5800</v>
      </c>
      <c r="F604" s="10">
        <f t="shared" si="19"/>
        <v>5820</v>
      </c>
    </row>
    <row r="605" spans="2:6" x14ac:dyDescent="0.25">
      <c r="B605" s="36">
        <v>5830</v>
      </c>
      <c r="C605" s="37" t="s">
        <v>1132</v>
      </c>
      <c r="D605" s="36">
        <v>5000</v>
      </c>
      <c r="E605" s="10">
        <f t="shared" si="18"/>
        <v>5800</v>
      </c>
      <c r="F605" s="10">
        <f t="shared" si="19"/>
        <v>5830</v>
      </c>
    </row>
    <row r="606" spans="2:6" x14ac:dyDescent="0.25">
      <c r="B606" s="36">
        <v>5831</v>
      </c>
      <c r="C606" s="37" t="s">
        <v>1133</v>
      </c>
      <c r="D606" s="36">
        <v>5000</v>
      </c>
      <c r="E606" s="10">
        <f t="shared" si="18"/>
        <v>5800</v>
      </c>
      <c r="F606" s="10">
        <f t="shared" si="19"/>
        <v>5830</v>
      </c>
    </row>
    <row r="607" spans="2:6" x14ac:dyDescent="0.25">
      <c r="B607" s="36">
        <v>5832</v>
      </c>
      <c r="C607" s="37" t="s">
        <v>1134</v>
      </c>
      <c r="D607" s="36">
        <v>5000</v>
      </c>
      <c r="E607" s="10">
        <f t="shared" si="18"/>
        <v>5800</v>
      </c>
      <c r="F607" s="10">
        <f t="shared" si="19"/>
        <v>5830</v>
      </c>
    </row>
    <row r="608" spans="2:6" x14ac:dyDescent="0.25">
      <c r="B608" s="36">
        <v>5890</v>
      </c>
      <c r="C608" s="37" t="s">
        <v>1135</v>
      </c>
      <c r="D608" s="36">
        <v>5000</v>
      </c>
      <c r="E608" s="10">
        <f t="shared" si="18"/>
        <v>5800</v>
      </c>
      <c r="F608" s="10">
        <f t="shared" si="19"/>
        <v>5890</v>
      </c>
    </row>
    <row r="609" spans="2:6" x14ac:dyDescent="0.25">
      <c r="B609" s="36">
        <v>5891</v>
      </c>
      <c r="C609" s="37" t="s">
        <v>1136</v>
      </c>
      <c r="D609" s="36">
        <v>5000</v>
      </c>
      <c r="E609" s="10">
        <f t="shared" si="18"/>
        <v>5800</v>
      </c>
      <c r="F609" s="10">
        <f t="shared" si="19"/>
        <v>5890</v>
      </c>
    </row>
    <row r="610" spans="2:6" x14ac:dyDescent="0.25">
      <c r="B610" s="36">
        <v>5892</v>
      </c>
      <c r="C610" s="37" t="s">
        <v>1137</v>
      </c>
      <c r="D610" s="36">
        <v>5000</v>
      </c>
      <c r="E610" s="10">
        <f t="shared" si="18"/>
        <v>5800</v>
      </c>
      <c r="F610" s="10">
        <f t="shared" si="19"/>
        <v>5890</v>
      </c>
    </row>
    <row r="611" spans="2:6" x14ac:dyDescent="0.25">
      <c r="B611" s="36">
        <v>5900</v>
      </c>
      <c r="C611" s="37" t="s">
        <v>1138</v>
      </c>
      <c r="D611" s="36">
        <v>5000</v>
      </c>
      <c r="E611" s="10">
        <f t="shared" si="18"/>
        <v>5900</v>
      </c>
      <c r="F611" s="10">
        <f t="shared" si="19"/>
        <v>5900</v>
      </c>
    </row>
    <row r="612" spans="2:6" x14ac:dyDescent="0.25">
      <c r="B612" s="36">
        <v>5910</v>
      </c>
      <c r="C612" s="37" t="s">
        <v>1139</v>
      </c>
      <c r="D612" s="36">
        <v>5000</v>
      </c>
      <c r="E612" s="10">
        <f t="shared" si="18"/>
        <v>5900</v>
      </c>
      <c r="F612" s="10">
        <f t="shared" si="19"/>
        <v>5910</v>
      </c>
    </row>
    <row r="613" spans="2:6" x14ac:dyDescent="0.25">
      <c r="B613" s="36">
        <v>5911</v>
      </c>
      <c r="C613" s="37" t="s">
        <v>1140</v>
      </c>
      <c r="D613" s="36">
        <v>5000</v>
      </c>
      <c r="E613" s="10">
        <f t="shared" si="18"/>
        <v>5900</v>
      </c>
      <c r="F613" s="10">
        <f t="shared" si="19"/>
        <v>5910</v>
      </c>
    </row>
    <row r="614" spans="2:6" x14ac:dyDescent="0.25">
      <c r="B614" s="36">
        <v>5920</v>
      </c>
      <c r="C614" s="37" t="s">
        <v>1141</v>
      </c>
      <c r="D614" s="36">
        <v>5000</v>
      </c>
      <c r="E614" s="10">
        <f t="shared" si="18"/>
        <v>5900</v>
      </c>
      <c r="F614" s="10">
        <f t="shared" si="19"/>
        <v>5920</v>
      </c>
    </row>
    <row r="615" spans="2:6" x14ac:dyDescent="0.25">
      <c r="B615" s="36">
        <v>5921</v>
      </c>
      <c r="C615" s="37" t="s">
        <v>1142</v>
      </c>
      <c r="D615" s="36">
        <v>5000</v>
      </c>
      <c r="E615" s="10">
        <f t="shared" si="18"/>
        <v>5900</v>
      </c>
      <c r="F615" s="10">
        <f t="shared" si="19"/>
        <v>5920</v>
      </c>
    </row>
    <row r="616" spans="2:6" x14ac:dyDescent="0.25">
      <c r="B616" s="36">
        <v>5930</v>
      </c>
      <c r="C616" s="37" t="s">
        <v>1143</v>
      </c>
      <c r="D616" s="36">
        <v>5000</v>
      </c>
      <c r="E616" s="10">
        <f t="shared" si="18"/>
        <v>5900</v>
      </c>
      <c r="F616" s="10">
        <f t="shared" si="19"/>
        <v>5930</v>
      </c>
    </row>
    <row r="617" spans="2:6" x14ac:dyDescent="0.25">
      <c r="B617" s="36">
        <v>5931</v>
      </c>
      <c r="C617" s="37" t="s">
        <v>1144</v>
      </c>
      <c r="D617" s="36">
        <v>5000</v>
      </c>
      <c r="E617" s="10">
        <f t="shared" si="18"/>
        <v>5900</v>
      </c>
      <c r="F617" s="10">
        <f t="shared" si="19"/>
        <v>5930</v>
      </c>
    </row>
    <row r="618" spans="2:6" x14ac:dyDescent="0.25">
      <c r="B618" s="36">
        <v>5940</v>
      </c>
      <c r="C618" s="37" t="s">
        <v>1145</v>
      </c>
      <c r="D618" s="36">
        <v>5000</v>
      </c>
      <c r="E618" s="10">
        <f t="shared" si="18"/>
        <v>5900</v>
      </c>
      <c r="F618" s="10">
        <f t="shared" si="19"/>
        <v>5940</v>
      </c>
    </row>
    <row r="619" spans="2:6" x14ac:dyDescent="0.25">
      <c r="B619" s="36">
        <v>5941</v>
      </c>
      <c r="C619" s="37" t="s">
        <v>1146</v>
      </c>
      <c r="D619" s="36">
        <v>5000</v>
      </c>
      <c r="E619" s="10">
        <f t="shared" si="18"/>
        <v>5900</v>
      </c>
      <c r="F619" s="10">
        <f t="shared" si="19"/>
        <v>5940</v>
      </c>
    </row>
    <row r="620" spans="2:6" x14ac:dyDescent="0.25">
      <c r="B620" s="36">
        <v>5950</v>
      </c>
      <c r="C620" s="37" t="s">
        <v>1147</v>
      </c>
      <c r="D620" s="36">
        <v>5000</v>
      </c>
      <c r="E620" s="10">
        <f t="shared" si="18"/>
        <v>5900</v>
      </c>
      <c r="F620" s="10">
        <f t="shared" si="19"/>
        <v>5950</v>
      </c>
    </row>
    <row r="621" spans="2:6" x14ac:dyDescent="0.25">
      <c r="B621" s="36">
        <v>5951</v>
      </c>
      <c r="C621" s="37" t="s">
        <v>1148</v>
      </c>
      <c r="D621" s="36">
        <v>5000</v>
      </c>
      <c r="E621" s="10">
        <f t="shared" si="18"/>
        <v>5900</v>
      </c>
      <c r="F621" s="10">
        <f t="shared" si="19"/>
        <v>5950</v>
      </c>
    </row>
    <row r="622" spans="2:6" x14ac:dyDescent="0.25">
      <c r="B622" s="36">
        <v>5960</v>
      </c>
      <c r="C622" s="37" t="s">
        <v>1149</v>
      </c>
      <c r="D622" s="36">
        <v>5000</v>
      </c>
      <c r="E622" s="10">
        <f t="shared" si="18"/>
        <v>5900</v>
      </c>
      <c r="F622" s="10">
        <f t="shared" si="19"/>
        <v>5960</v>
      </c>
    </row>
    <row r="623" spans="2:6" x14ac:dyDescent="0.25">
      <c r="B623" s="36">
        <v>5961</v>
      </c>
      <c r="C623" s="37" t="s">
        <v>1150</v>
      </c>
      <c r="D623" s="36">
        <v>5000</v>
      </c>
      <c r="E623" s="10">
        <f t="shared" si="18"/>
        <v>5900</v>
      </c>
      <c r="F623" s="10">
        <f t="shared" si="19"/>
        <v>5960</v>
      </c>
    </row>
    <row r="624" spans="2:6" x14ac:dyDescent="0.25">
      <c r="B624" s="36">
        <v>5970</v>
      </c>
      <c r="C624" s="37" t="s">
        <v>1151</v>
      </c>
      <c r="D624" s="36">
        <v>5000</v>
      </c>
      <c r="E624" s="10">
        <f t="shared" si="18"/>
        <v>5900</v>
      </c>
      <c r="F624" s="10">
        <f t="shared" si="19"/>
        <v>5970</v>
      </c>
    </row>
    <row r="625" spans="2:6" x14ac:dyDescent="0.25">
      <c r="B625" s="36">
        <v>5971</v>
      </c>
      <c r="C625" s="37" t="s">
        <v>1152</v>
      </c>
      <c r="D625" s="36">
        <v>5000</v>
      </c>
      <c r="E625" s="10">
        <f t="shared" si="18"/>
        <v>5900</v>
      </c>
      <c r="F625" s="10">
        <f t="shared" si="19"/>
        <v>5970</v>
      </c>
    </row>
    <row r="626" spans="2:6" x14ac:dyDescent="0.25">
      <c r="B626" s="36">
        <v>5980</v>
      </c>
      <c r="C626" s="37" t="s">
        <v>1153</v>
      </c>
      <c r="D626" s="36">
        <v>5000</v>
      </c>
      <c r="E626" s="10">
        <f t="shared" si="18"/>
        <v>5900</v>
      </c>
      <c r="F626" s="10">
        <f t="shared" si="19"/>
        <v>5980</v>
      </c>
    </row>
    <row r="627" spans="2:6" x14ac:dyDescent="0.25">
      <c r="B627" s="36">
        <v>5981</v>
      </c>
      <c r="C627" s="37" t="s">
        <v>1154</v>
      </c>
      <c r="D627" s="36">
        <v>5000</v>
      </c>
      <c r="E627" s="10">
        <f t="shared" si="18"/>
        <v>5900</v>
      </c>
      <c r="F627" s="10">
        <f t="shared" si="19"/>
        <v>5980</v>
      </c>
    </row>
    <row r="628" spans="2:6" x14ac:dyDescent="0.25">
      <c r="B628" s="36">
        <v>5990</v>
      </c>
      <c r="C628" s="37" t="s">
        <v>1155</v>
      </c>
      <c r="D628" s="36">
        <v>5000</v>
      </c>
      <c r="E628" s="10">
        <f t="shared" si="18"/>
        <v>5900</v>
      </c>
      <c r="F628" s="10">
        <f t="shared" si="19"/>
        <v>5990</v>
      </c>
    </row>
    <row r="629" spans="2:6" x14ac:dyDescent="0.25">
      <c r="B629" s="36">
        <v>5991</v>
      </c>
      <c r="C629" s="37" t="s">
        <v>1156</v>
      </c>
      <c r="D629" s="36">
        <v>5000</v>
      </c>
      <c r="E629" s="10">
        <f t="shared" si="18"/>
        <v>5900</v>
      </c>
      <c r="F629" s="10">
        <f t="shared" si="19"/>
        <v>5990</v>
      </c>
    </row>
    <row r="630" spans="2:6" x14ac:dyDescent="0.25">
      <c r="B630" s="36">
        <v>6000</v>
      </c>
      <c r="C630" s="37" t="s">
        <v>1157</v>
      </c>
      <c r="D630" s="36">
        <v>6000</v>
      </c>
      <c r="E630" s="10">
        <f t="shared" si="18"/>
        <v>6000</v>
      </c>
      <c r="F630" s="10">
        <f t="shared" si="19"/>
        <v>6000</v>
      </c>
    </row>
    <row r="631" spans="2:6" x14ac:dyDescent="0.25">
      <c r="B631" s="36">
        <v>6100</v>
      </c>
      <c r="C631" s="37" t="s">
        <v>1158</v>
      </c>
      <c r="D631" s="36">
        <v>6000</v>
      </c>
      <c r="E631" s="10">
        <f t="shared" si="18"/>
        <v>6100</v>
      </c>
      <c r="F631" s="10">
        <f t="shared" si="19"/>
        <v>6100</v>
      </c>
    </row>
    <row r="632" spans="2:6" x14ac:dyDescent="0.25">
      <c r="B632" s="36">
        <v>6110</v>
      </c>
      <c r="C632" s="37" t="s">
        <v>1159</v>
      </c>
      <c r="D632" s="36">
        <v>6000</v>
      </c>
      <c r="E632" s="10">
        <f t="shared" si="18"/>
        <v>6100</v>
      </c>
      <c r="F632" s="10">
        <f t="shared" si="19"/>
        <v>6110</v>
      </c>
    </row>
    <row r="633" spans="2:6" x14ac:dyDescent="0.25">
      <c r="B633" s="36">
        <v>6111</v>
      </c>
      <c r="C633" s="37" t="s">
        <v>1160</v>
      </c>
      <c r="D633" s="36">
        <v>6000</v>
      </c>
      <c r="E633" s="10">
        <f t="shared" si="18"/>
        <v>6100</v>
      </c>
      <c r="F633" s="10">
        <f t="shared" si="19"/>
        <v>6110</v>
      </c>
    </row>
    <row r="634" spans="2:6" x14ac:dyDescent="0.25">
      <c r="B634" s="36">
        <v>6120</v>
      </c>
      <c r="C634" s="37" t="s">
        <v>1161</v>
      </c>
      <c r="D634" s="36">
        <v>6000</v>
      </c>
      <c r="E634" s="10">
        <f t="shared" si="18"/>
        <v>6100</v>
      </c>
      <c r="F634" s="10">
        <f t="shared" si="19"/>
        <v>6120</v>
      </c>
    </row>
    <row r="635" spans="2:6" x14ac:dyDescent="0.25">
      <c r="B635" s="36">
        <v>6121</v>
      </c>
      <c r="C635" s="37" t="s">
        <v>1162</v>
      </c>
      <c r="D635" s="36">
        <v>6000</v>
      </c>
      <c r="E635" s="10">
        <f t="shared" si="18"/>
        <v>6100</v>
      </c>
      <c r="F635" s="10">
        <f t="shared" si="19"/>
        <v>6120</v>
      </c>
    </row>
    <row r="636" spans="2:6" x14ac:dyDescent="0.25">
      <c r="B636" s="36">
        <v>6130</v>
      </c>
      <c r="C636" s="37" t="s">
        <v>1163</v>
      </c>
      <c r="D636" s="36">
        <v>6000</v>
      </c>
      <c r="E636" s="10">
        <f t="shared" si="18"/>
        <v>6100</v>
      </c>
      <c r="F636" s="10">
        <f t="shared" si="19"/>
        <v>6130</v>
      </c>
    </row>
    <row r="637" spans="2:6" x14ac:dyDescent="0.25">
      <c r="B637" s="36">
        <v>6131</v>
      </c>
      <c r="C637" s="37" t="s">
        <v>1164</v>
      </c>
      <c r="D637" s="36">
        <v>6000</v>
      </c>
      <c r="E637" s="10">
        <f t="shared" si="18"/>
        <v>6100</v>
      </c>
      <c r="F637" s="10">
        <f t="shared" si="19"/>
        <v>6130</v>
      </c>
    </row>
    <row r="638" spans="2:6" x14ac:dyDescent="0.25">
      <c r="B638" s="36">
        <v>6140</v>
      </c>
      <c r="C638" s="37" t="s">
        <v>1165</v>
      </c>
      <c r="D638" s="36">
        <v>6000</v>
      </c>
      <c r="E638" s="10">
        <f t="shared" si="18"/>
        <v>6100</v>
      </c>
      <c r="F638" s="10">
        <f t="shared" si="19"/>
        <v>6140</v>
      </c>
    </row>
    <row r="639" spans="2:6" x14ac:dyDescent="0.25">
      <c r="B639" s="36">
        <v>6141</v>
      </c>
      <c r="C639" s="37" t="s">
        <v>1166</v>
      </c>
      <c r="D639" s="36">
        <v>6000</v>
      </c>
      <c r="E639" s="10">
        <f t="shared" si="18"/>
        <v>6100</v>
      </c>
      <c r="F639" s="10">
        <f t="shared" si="19"/>
        <v>6140</v>
      </c>
    </row>
    <row r="640" spans="2:6" x14ac:dyDescent="0.25">
      <c r="B640" s="36">
        <v>6150</v>
      </c>
      <c r="C640" s="37" t="s">
        <v>1167</v>
      </c>
      <c r="D640" s="36">
        <v>6000</v>
      </c>
      <c r="E640" s="10">
        <f t="shared" si="18"/>
        <v>6100</v>
      </c>
      <c r="F640" s="10">
        <f t="shared" si="19"/>
        <v>6150</v>
      </c>
    </row>
    <row r="641" spans="2:6" x14ac:dyDescent="0.25">
      <c r="B641" s="36">
        <v>6151</v>
      </c>
      <c r="C641" s="37" t="s">
        <v>1168</v>
      </c>
      <c r="D641" s="36">
        <v>6000</v>
      </c>
      <c r="E641" s="10">
        <f t="shared" si="18"/>
        <v>6100</v>
      </c>
      <c r="F641" s="10">
        <f t="shared" si="19"/>
        <v>6150</v>
      </c>
    </row>
    <row r="642" spans="2:6" x14ac:dyDescent="0.25">
      <c r="B642" s="36">
        <v>6160</v>
      </c>
      <c r="C642" s="37" t="s">
        <v>1169</v>
      </c>
      <c r="D642" s="36">
        <v>6000</v>
      </c>
      <c r="E642" s="10">
        <f t="shared" si="18"/>
        <v>6100</v>
      </c>
      <c r="F642" s="10">
        <f t="shared" si="19"/>
        <v>6160</v>
      </c>
    </row>
    <row r="643" spans="2:6" x14ac:dyDescent="0.25">
      <c r="B643" s="36">
        <v>6161</v>
      </c>
      <c r="C643" s="37" t="s">
        <v>1170</v>
      </c>
      <c r="D643" s="36">
        <v>6000</v>
      </c>
      <c r="E643" s="10">
        <f t="shared" si="18"/>
        <v>6100</v>
      </c>
      <c r="F643" s="10">
        <f t="shared" si="19"/>
        <v>6160</v>
      </c>
    </row>
    <row r="644" spans="2:6" x14ac:dyDescent="0.25">
      <c r="B644" s="36">
        <v>6170</v>
      </c>
      <c r="C644" s="37" t="s">
        <v>1171</v>
      </c>
      <c r="D644" s="36">
        <v>6000</v>
      </c>
      <c r="E644" s="10">
        <f t="shared" ref="E644:E707" si="20">+LEFT(B644,2)*100</f>
        <v>6100</v>
      </c>
      <c r="F644" s="10">
        <f t="shared" ref="F644:F707" si="21">+LEFT(B644,3)*10</f>
        <v>6170</v>
      </c>
    </row>
    <row r="645" spans="2:6" x14ac:dyDescent="0.25">
      <c r="B645" s="36">
        <v>6171</v>
      </c>
      <c r="C645" s="37" t="s">
        <v>1172</v>
      </c>
      <c r="D645" s="36">
        <v>6000</v>
      </c>
      <c r="E645" s="10">
        <f t="shared" si="20"/>
        <v>6100</v>
      </c>
      <c r="F645" s="10">
        <f t="shared" si="21"/>
        <v>6170</v>
      </c>
    </row>
    <row r="646" spans="2:6" x14ac:dyDescent="0.25">
      <c r="B646" s="36">
        <v>6190</v>
      </c>
      <c r="C646" s="37" t="s">
        <v>1173</v>
      </c>
      <c r="D646" s="36">
        <v>6000</v>
      </c>
      <c r="E646" s="10">
        <f t="shared" si="20"/>
        <v>6100</v>
      </c>
      <c r="F646" s="10">
        <f t="shared" si="21"/>
        <v>6190</v>
      </c>
    </row>
    <row r="647" spans="2:6" x14ac:dyDescent="0.25">
      <c r="B647" s="36">
        <v>6191</v>
      </c>
      <c r="C647" s="37" t="s">
        <v>1174</v>
      </c>
      <c r="D647" s="36">
        <v>6000</v>
      </c>
      <c r="E647" s="10">
        <f t="shared" si="20"/>
        <v>6100</v>
      </c>
      <c r="F647" s="10">
        <f t="shared" si="21"/>
        <v>6190</v>
      </c>
    </row>
    <row r="648" spans="2:6" x14ac:dyDescent="0.25">
      <c r="B648" s="36">
        <v>6200</v>
      </c>
      <c r="C648" s="37" t="s">
        <v>1175</v>
      </c>
      <c r="D648" s="36">
        <v>6000</v>
      </c>
      <c r="E648" s="10">
        <f t="shared" si="20"/>
        <v>6200</v>
      </c>
      <c r="F648" s="10">
        <f t="shared" si="21"/>
        <v>6200</v>
      </c>
    </row>
    <row r="649" spans="2:6" x14ac:dyDescent="0.25">
      <c r="B649" s="36">
        <v>6210</v>
      </c>
      <c r="C649" s="37" t="s">
        <v>1159</v>
      </c>
      <c r="D649" s="36">
        <v>6000</v>
      </c>
      <c r="E649" s="10">
        <f t="shared" si="20"/>
        <v>6200</v>
      </c>
      <c r="F649" s="10">
        <f t="shared" si="21"/>
        <v>6210</v>
      </c>
    </row>
    <row r="650" spans="2:6" x14ac:dyDescent="0.25">
      <c r="B650" s="36">
        <v>6211</v>
      </c>
      <c r="C650" s="37" t="s">
        <v>1160</v>
      </c>
      <c r="D650" s="36">
        <v>6000</v>
      </c>
      <c r="E650" s="10">
        <f t="shared" si="20"/>
        <v>6200</v>
      </c>
      <c r="F650" s="10">
        <f t="shared" si="21"/>
        <v>6210</v>
      </c>
    </row>
    <row r="651" spans="2:6" x14ac:dyDescent="0.25">
      <c r="B651" s="36">
        <v>6220</v>
      </c>
      <c r="C651" s="37" t="s">
        <v>1161</v>
      </c>
      <c r="D651" s="36">
        <v>6000</v>
      </c>
      <c r="E651" s="10">
        <f t="shared" si="20"/>
        <v>6200</v>
      </c>
      <c r="F651" s="10">
        <f t="shared" si="21"/>
        <v>6220</v>
      </c>
    </row>
    <row r="652" spans="2:6" x14ac:dyDescent="0.25">
      <c r="B652" s="36">
        <v>6221</v>
      </c>
      <c r="C652" s="37" t="s">
        <v>1162</v>
      </c>
      <c r="D652" s="36">
        <v>6000</v>
      </c>
      <c r="E652" s="10">
        <f t="shared" si="20"/>
        <v>6200</v>
      </c>
      <c r="F652" s="10">
        <f t="shared" si="21"/>
        <v>6220</v>
      </c>
    </row>
    <row r="653" spans="2:6" x14ac:dyDescent="0.25">
      <c r="B653" s="36">
        <v>6230</v>
      </c>
      <c r="C653" s="37" t="s">
        <v>1163</v>
      </c>
      <c r="D653" s="36">
        <v>6000</v>
      </c>
      <c r="E653" s="10">
        <f t="shared" si="20"/>
        <v>6200</v>
      </c>
      <c r="F653" s="10">
        <f t="shared" si="21"/>
        <v>6230</v>
      </c>
    </row>
    <row r="654" spans="2:6" x14ac:dyDescent="0.25">
      <c r="B654" s="36">
        <v>6231</v>
      </c>
      <c r="C654" s="37" t="s">
        <v>1164</v>
      </c>
      <c r="D654" s="36">
        <v>6000</v>
      </c>
      <c r="E654" s="10">
        <f t="shared" si="20"/>
        <v>6200</v>
      </c>
      <c r="F654" s="10">
        <f t="shared" si="21"/>
        <v>6230</v>
      </c>
    </row>
    <row r="655" spans="2:6" x14ac:dyDescent="0.25">
      <c r="B655" s="36">
        <v>6240</v>
      </c>
      <c r="C655" s="37" t="s">
        <v>1165</v>
      </c>
      <c r="D655" s="36">
        <v>6000</v>
      </c>
      <c r="E655" s="10">
        <f t="shared" si="20"/>
        <v>6200</v>
      </c>
      <c r="F655" s="10">
        <f t="shared" si="21"/>
        <v>6240</v>
      </c>
    </row>
    <row r="656" spans="2:6" x14ac:dyDescent="0.25">
      <c r="B656" s="36">
        <v>6241</v>
      </c>
      <c r="C656" s="37" t="s">
        <v>1166</v>
      </c>
      <c r="D656" s="36">
        <v>6000</v>
      </c>
      <c r="E656" s="10">
        <f t="shared" si="20"/>
        <v>6200</v>
      </c>
      <c r="F656" s="10">
        <f t="shared" si="21"/>
        <v>6240</v>
      </c>
    </row>
    <row r="657" spans="2:6" x14ac:dyDescent="0.25">
      <c r="B657" s="36">
        <v>6250</v>
      </c>
      <c r="C657" s="37" t="s">
        <v>1167</v>
      </c>
      <c r="D657" s="36">
        <v>6000</v>
      </c>
      <c r="E657" s="10">
        <f t="shared" si="20"/>
        <v>6200</v>
      </c>
      <c r="F657" s="10">
        <f t="shared" si="21"/>
        <v>6250</v>
      </c>
    </row>
    <row r="658" spans="2:6" x14ac:dyDescent="0.25">
      <c r="B658" s="36">
        <v>6251</v>
      </c>
      <c r="C658" s="37" t="s">
        <v>1168</v>
      </c>
      <c r="D658" s="36">
        <v>6000</v>
      </c>
      <c r="E658" s="10">
        <f t="shared" si="20"/>
        <v>6200</v>
      </c>
      <c r="F658" s="10">
        <f t="shared" si="21"/>
        <v>6250</v>
      </c>
    </row>
    <row r="659" spans="2:6" x14ac:dyDescent="0.25">
      <c r="B659" s="36">
        <v>6260</v>
      </c>
      <c r="C659" s="37" t="s">
        <v>1169</v>
      </c>
      <c r="D659" s="36">
        <v>6000</v>
      </c>
      <c r="E659" s="10">
        <f t="shared" si="20"/>
        <v>6200</v>
      </c>
      <c r="F659" s="10">
        <f t="shared" si="21"/>
        <v>6260</v>
      </c>
    </row>
    <row r="660" spans="2:6" x14ac:dyDescent="0.25">
      <c r="B660" s="36">
        <v>6261</v>
      </c>
      <c r="C660" s="37" t="s">
        <v>1170</v>
      </c>
      <c r="D660" s="36">
        <v>6000</v>
      </c>
      <c r="E660" s="10">
        <f t="shared" si="20"/>
        <v>6200</v>
      </c>
      <c r="F660" s="10">
        <f t="shared" si="21"/>
        <v>6260</v>
      </c>
    </row>
    <row r="661" spans="2:6" x14ac:dyDescent="0.25">
      <c r="B661" s="36">
        <v>6270</v>
      </c>
      <c r="C661" s="37" t="s">
        <v>1171</v>
      </c>
      <c r="D661" s="36">
        <v>6000</v>
      </c>
      <c r="E661" s="10">
        <f t="shared" si="20"/>
        <v>6200</v>
      </c>
      <c r="F661" s="10">
        <f t="shared" si="21"/>
        <v>6270</v>
      </c>
    </row>
    <row r="662" spans="2:6" x14ac:dyDescent="0.25">
      <c r="B662" s="36">
        <v>6271</v>
      </c>
      <c r="C662" s="37" t="s">
        <v>1172</v>
      </c>
      <c r="D662" s="36">
        <v>6000</v>
      </c>
      <c r="E662" s="10">
        <f t="shared" si="20"/>
        <v>6200</v>
      </c>
      <c r="F662" s="10">
        <f t="shared" si="21"/>
        <v>6270</v>
      </c>
    </row>
    <row r="663" spans="2:6" x14ac:dyDescent="0.25">
      <c r="B663" s="36">
        <v>6290</v>
      </c>
      <c r="C663" s="37" t="s">
        <v>1173</v>
      </c>
      <c r="D663" s="36">
        <v>6000</v>
      </c>
      <c r="E663" s="10">
        <f t="shared" si="20"/>
        <v>6200</v>
      </c>
      <c r="F663" s="10">
        <f t="shared" si="21"/>
        <v>6290</v>
      </c>
    </row>
    <row r="664" spans="2:6" x14ac:dyDescent="0.25">
      <c r="B664" s="36">
        <v>6291</v>
      </c>
      <c r="C664" s="37" t="s">
        <v>1174</v>
      </c>
      <c r="D664" s="36">
        <v>6000</v>
      </c>
      <c r="E664" s="10">
        <f t="shared" si="20"/>
        <v>6200</v>
      </c>
      <c r="F664" s="10">
        <f t="shared" si="21"/>
        <v>6290</v>
      </c>
    </row>
    <row r="665" spans="2:6" x14ac:dyDescent="0.25">
      <c r="B665" s="36">
        <v>6300</v>
      </c>
      <c r="C665" s="37" t="s">
        <v>1176</v>
      </c>
      <c r="D665" s="36">
        <v>6000</v>
      </c>
      <c r="E665" s="10">
        <f t="shared" si="20"/>
        <v>6300</v>
      </c>
      <c r="F665" s="10">
        <f t="shared" si="21"/>
        <v>6300</v>
      </c>
    </row>
    <row r="666" spans="2:6" x14ac:dyDescent="0.25">
      <c r="B666" s="36">
        <v>6310</v>
      </c>
      <c r="C666" s="37" t="s">
        <v>1177</v>
      </c>
      <c r="D666" s="36">
        <v>6000</v>
      </c>
      <c r="E666" s="10">
        <f t="shared" si="20"/>
        <v>6300</v>
      </c>
      <c r="F666" s="10">
        <f t="shared" si="21"/>
        <v>6310</v>
      </c>
    </row>
    <row r="667" spans="2:6" x14ac:dyDescent="0.25">
      <c r="B667" s="36">
        <v>6311</v>
      </c>
      <c r="C667" s="37" t="s">
        <v>1178</v>
      </c>
      <c r="D667" s="36">
        <v>6000</v>
      </c>
      <c r="E667" s="10">
        <f t="shared" si="20"/>
        <v>6300</v>
      </c>
      <c r="F667" s="10">
        <f t="shared" si="21"/>
        <v>6310</v>
      </c>
    </row>
    <row r="668" spans="2:6" x14ac:dyDescent="0.25">
      <c r="B668" s="36">
        <v>6320</v>
      </c>
      <c r="C668" s="37" t="s">
        <v>1179</v>
      </c>
      <c r="D668" s="36">
        <v>6000</v>
      </c>
      <c r="E668" s="10">
        <f t="shared" si="20"/>
        <v>6300</v>
      </c>
      <c r="F668" s="10">
        <f t="shared" si="21"/>
        <v>6320</v>
      </c>
    </row>
    <row r="669" spans="2:6" x14ac:dyDescent="0.25">
      <c r="B669" s="36">
        <v>6321</v>
      </c>
      <c r="C669" s="37" t="s">
        <v>1180</v>
      </c>
      <c r="D669" s="36">
        <v>6000</v>
      </c>
      <c r="E669" s="10">
        <f t="shared" si="20"/>
        <v>6300</v>
      </c>
      <c r="F669" s="10">
        <f t="shared" si="21"/>
        <v>6320</v>
      </c>
    </row>
    <row r="670" spans="2:6" x14ac:dyDescent="0.25">
      <c r="B670" s="36">
        <v>7000</v>
      </c>
      <c r="C670" s="37" t="s">
        <v>1181</v>
      </c>
      <c r="D670" s="36">
        <v>7000</v>
      </c>
      <c r="E670" s="10">
        <f t="shared" si="20"/>
        <v>7000</v>
      </c>
      <c r="F670" s="10">
        <f t="shared" si="21"/>
        <v>7000</v>
      </c>
    </row>
    <row r="671" spans="2:6" x14ac:dyDescent="0.25">
      <c r="B671" s="36">
        <v>7100</v>
      </c>
      <c r="C671" s="37" t="s">
        <v>1182</v>
      </c>
      <c r="D671" s="36">
        <v>7000</v>
      </c>
      <c r="E671" s="10">
        <f t="shared" si="20"/>
        <v>7100</v>
      </c>
      <c r="F671" s="10">
        <f t="shared" si="21"/>
        <v>7100</v>
      </c>
    </row>
    <row r="672" spans="2:6" x14ac:dyDescent="0.25">
      <c r="B672" s="36">
        <v>7110</v>
      </c>
      <c r="C672" s="37" t="s">
        <v>1183</v>
      </c>
      <c r="D672" s="36">
        <v>7000</v>
      </c>
      <c r="E672" s="10">
        <f t="shared" si="20"/>
        <v>7100</v>
      </c>
      <c r="F672" s="10">
        <f t="shared" si="21"/>
        <v>7110</v>
      </c>
    </row>
    <row r="673" spans="2:6" x14ac:dyDescent="0.25">
      <c r="B673" s="36">
        <v>7111</v>
      </c>
      <c r="C673" s="37" t="s">
        <v>1183</v>
      </c>
      <c r="D673" s="36">
        <v>7000</v>
      </c>
      <c r="E673" s="10">
        <f t="shared" si="20"/>
        <v>7100</v>
      </c>
      <c r="F673" s="10">
        <f t="shared" si="21"/>
        <v>7110</v>
      </c>
    </row>
    <row r="674" spans="2:6" x14ac:dyDescent="0.25">
      <c r="B674" s="36">
        <v>7119</v>
      </c>
      <c r="C674" s="37" t="s">
        <v>1184</v>
      </c>
      <c r="D674" s="36">
        <v>7000</v>
      </c>
      <c r="E674" s="10">
        <f t="shared" si="20"/>
        <v>7100</v>
      </c>
      <c r="F674" s="10">
        <f t="shared" si="21"/>
        <v>7110</v>
      </c>
    </row>
    <row r="675" spans="2:6" x14ac:dyDescent="0.25">
      <c r="B675" s="36">
        <v>7120</v>
      </c>
      <c r="C675" s="37" t="s">
        <v>1185</v>
      </c>
      <c r="D675" s="36">
        <v>7000</v>
      </c>
      <c r="E675" s="10">
        <f t="shared" si="20"/>
        <v>7100</v>
      </c>
      <c r="F675" s="10">
        <f t="shared" si="21"/>
        <v>7120</v>
      </c>
    </row>
    <row r="676" spans="2:6" x14ac:dyDescent="0.25">
      <c r="B676" s="36">
        <v>7200</v>
      </c>
      <c r="C676" s="37" t="s">
        <v>1186</v>
      </c>
      <c r="D676" s="36">
        <v>7000</v>
      </c>
      <c r="E676" s="10">
        <f t="shared" si="20"/>
        <v>7200</v>
      </c>
      <c r="F676" s="10">
        <f t="shared" si="21"/>
        <v>7200</v>
      </c>
    </row>
    <row r="677" spans="2:6" x14ac:dyDescent="0.25">
      <c r="B677" s="36">
        <v>7210</v>
      </c>
      <c r="C677" s="37" t="s">
        <v>1187</v>
      </c>
      <c r="D677" s="36">
        <v>7000</v>
      </c>
      <c r="E677" s="10">
        <f t="shared" si="20"/>
        <v>7200</v>
      </c>
      <c r="F677" s="10">
        <f t="shared" si="21"/>
        <v>7210</v>
      </c>
    </row>
    <row r="678" spans="2:6" x14ac:dyDescent="0.25">
      <c r="B678" s="36">
        <v>7211</v>
      </c>
      <c r="C678" s="37" t="s">
        <v>1187</v>
      </c>
      <c r="D678" s="36">
        <v>7000</v>
      </c>
      <c r="E678" s="10">
        <f t="shared" si="20"/>
        <v>7200</v>
      </c>
      <c r="F678" s="10">
        <f t="shared" si="21"/>
        <v>7210</v>
      </c>
    </row>
    <row r="679" spans="2:6" x14ac:dyDescent="0.25">
      <c r="B679" s="36">
        <v>7220</v>
      </c>
      <c r="C679" s="37" t="s">
        <v>1188</v>
      </c>
      <c r="D679" s="36">
        <v>7000</v>
      </c>
      <c r="E679" s="10">
        <f t="shared" si="20"/>
        <v>7200</v>
      </c>
      <c r="F679" s="10">
        <f t="shared" si="21"/>
        <v>7220</v>
      </c>
    </row>
    <row r="680" spans="2:6" x14ac:dyDescent="0.25">
      <c r="B680" s="36">
        <v>7221</v>
      </c>
      <c r="C680" s="37" t="s">
        <v>1189</v>
      </c>
      <c r="D680" s="36">
        <v>7000</v>
      </c>
      <c r="E680" s="10">
        <f t="shared" si="20"/>
        <v>7200</v>
      </c>
      <c r="F680" s="10">
        <f t="shared" si="21"/>
        <v>7220</v>
      </c>
    </row>
    <row r="681" spans="2:6" x14ac:dyDescent="0.25">
      <c r="B681" s="36">
        <v>7230</v>
      </c>
      <c r="C681" s="37" t="s">
        <v>1190</v>
      </c>
      <c r="D681" s="36">
        <v>7000</v>
      </c>
      <c r="E681" s="10">
        <f t="shared" si="20"/>
        <v>7200</v>
      </c>
      <c r="F681" s="10">
        <f t="shared" si="21"/>
        <v>7230</v>
      </c>
    </row>
    <row r="682" spans="2:6" x14ac:dyDescent="0.25">
      <c r="B682" s="36">
        <v>7231</v>
      </c>
      <c r="C682" s="37" t="s">
        <v>1190</v>
      </c>
      <c r="D682" s="36">
        <v>7000</v>
      </c>
      <c r="E682" s="10">
        <f t="shared" si="20"/>
        <v>7200</v>
      </c>
      <c r="F682" s="10">
        <f t="shared" si="21"/>
        <v>7230</v>
      </c>
    </row>
    <row r="683" spans="2:6" x14ac:dyDescent="0.25">
      <c r="B683" s="36">
        <v>7240</v>
      </c>
      <c r="C683" s="37" t="s">
        <v>1191</v>
      </c>
      <c r="D683" s="36">
        <v>7000</v>
      </c>
      <c r="E683" s="10">
        <f t="shared" si="20"/>
        <v>7200</v>
      </c>
      <c r="F683" s="10">
        <f t="shared" si="21"/>
        <v>7240</v>
      </c>
    </row>
    <row r="684" spans="2:6" x14ac:dyDescent="0.25">
      <c r="B684" s="36">
        <v>7241</v>
      </c>
      <c r="C684" s="37" t="s">
        <v>1192</v>
      </c>
      <c r="D684" s="36">
        <v>7000</v>
      </c>
      <c r="E684" s="10">
        <f t="shared" si="20"/>
        <v>7200</v>
      </c>
      <c r="F684" s="10">
        <f t="shared" si="21"/>
        <v>7240</v>
      </c>
    </row>
    <row r="685" spans="2:6" x14ac:dyDescent="0.25">
      <c r="B685" s="36">
        <v>7250</v>
      </c>
      <c r="C685" s="37" t="s">
        <v>1193</v>
      </c>
      <c r="D685" s="36">
        <v>7000</v>
      </c>
      <c r="E685" s="10">
        <f t="shared" si="20"/>
        <v>7200</v>
      </c>
      <c r="F685" s="10">
        <f t="shared" si="21"/>
        <v>7250</v>
      </c>
    </row>
    <row r="686" spans="2:6" x14ac:dyDescent="0.25">
      <c r="B686" s="36">
        <v>7251</v>
      </c>
      <c r="C686" s="37" t="s">
        <v>1193</v>
      </c>
      <c r="D686" s="36">
        <v>7000</v>
      </c>
      <c r="E686" s="10">
        <f t="shared" si="20"/>
        <v>7200</v>
      </c>
      <c r="F686" s="10">
        <f t="shared" si="21"/>
        <v>7250</v>
      </c>
    </row>
    <row r="687" spans="2:6" x14ac:dyDescent="0.25">
      <c r="B687" s="36">
        <v>7260</v>
      </c>
      <c r="C687" s="37" t="s">
        <v>1194</v>
      </c>
      <c r="D687" s="36">
        <v>7000</v>
      </c>
      <c r="E687" s="10">
        <f t="shared" si="20"/>
        <v>7200</v>
      </c>
      <c r="F687" s="10">
        <f t="shared" si="21"/>
        <v>7260</v>
      </c>
    </row>
    <row r="688" spans="2:6" x14ac:dyDescent="0.25">
      <c r="B688" s="36">
        <v>7261</v>
      </c>
      <c r="C688" s="37" t="s">
        <v>1194</v>
      </c>
      <c r="D688" s="36">
        <v>7000</v>
      </c>
      <c r="E688" s="10">
        <f t="shared" si="20"/>
        <v>7200</v>
      </c>
      <c r="F688" s="10">
        <f t="shared" si="21"/>
        <v>7260</v>
      </c>
    </row>
    <row r="689" spans="2:6" x14ac:dyDescent="0.25">
      <c r="B689" s="36">
        <v>7270</v>
      </c>
      <c r="C689" s="37" t="s">
        <v>1195</v>
      </c>
      <c r="D689" s="36">
        <v>7000</v>
      </c>
      <c r="E689" s="10">
        <f t="shared" si="20"/>
        <v>7200</v>
      </c>
      <c r="F689" s="10">
        <f t="shared" si="21"/>
        <v>7270</v>
      </c>
    </row>
    <row r="690" spans="2:6" x14ac:dyDescent="0.25">
      <c r="B690" s="36">
        <v>7271</v>
      </c>
      <c r="C690" s="37" t="s">
        <v>1195</v>
      </c>
      <c r="D690" s="36">
        <v>7000</v>
      </c>
      <c r="E690" s="10">
        <f t="shared" si="20"/>
        <v>7200</v>
      </c>
      <c r="F690" s="10">
        <f t="shared" si="21"/>
        <v>7270</v>
      </c>
    </row>
    <row r="691" spans="2:6" x14ac:dyDescent="0.25">
      <c r="B691" s="36">
        <v>7280</v>
      </c>
      <c r="C691" s="37" t="s">
        <v>1196</v>
      </c>
      <c r="D691" s="36">
        <v>7000</v>
      </c>
      <c r="E691" s="10">
        <f t="shared" si="20"/>
        <v>7200</v>
      </c>
      <c r="F691" s="10">
        <f t="shared" si="21"/>
        <v>7280</v>
      </c>
    </row>
    <row r="692" spans="2:6" x14ac:dyDescent="0.25">
      <c r="B692" s="36">
        <v>7281</v>
      </c>
      <c r="C692" s="37" t="s">
        <v>1196</v>
      </c>
      <c r="D692" s="36">
        <v>7000</v>
      </c>
      <c r="E692" s="10">
        <f t="shared" si="20"/>
        <v>7200</v>
      </c>
      <c r="F692" s="10">
        <f t="shared" si="21"/>
        <v>7280</v>
      </c>
    </row>
    <row r="693" spans="2:6" x14ac:dyDescent="0.25">
      <c r="B693" s="36">
        <v>7290</v>
      </c>
      <c r="C693" s="37" t="s">
        <v>1197</v>
      </c>
      <c r="D693" s="36">
        <v>7000</v>
      </c>
      <c r="E693" s="10">
        <f t="shared" si="20"/>
        <v>7200</v>
      </c>
      <c r="F693" s="10">
        <f t="shared" si="21"/>
        <v>7290</v>
      </c>
    </row>
    <row r="694" spans="2:6" x14ac:dyDescent="0.25">
      <c r="B694" s="36">
        <v>7291</v>
      </c>
      <c r="C694" s="37" t="s">
        <v>1197</v>
      </c>
      <c r="D694" s="36">
        <v>7000</v>
      </c>
      <c r="E694" s="10">
        <f t="shared" si="20"/>
        <v>7200</v>
      </c>
      <c r="F694" s="10">
        <f t="shared" si="21"/>
        <v>7290</v>
      </c>
    </row>
    <row r="695" spans="2:6" x14ac:dyDescent="0.25">
      <c r="B695" s="36">
        <v>7300</v>
      </c>
      <c r="C695" s="37" t="s">
        <v>1198</v>
      </c>
      <c r="D695" s="36">
        <v>7000</v>
      </c>
      <c r="E695" s="10">
        <f t="shared" si="20"/>
        <v>7300</v>
      </c>
      <c r="F695" s="10">
        <f t="shared" si="21"/>
        <v>7300</v>
      </c>
    </row>
    <row r="696" spans="2:6" x14ac:dyDescent="0.25">
      <c r="B696" s="36">
        <v>7310</v>
      </c>
      <c r="C696" s="37" t="s">
        <v>1199</v>
      </c>
      <c r="D696" s="36">
        <v>7000</v>
      </c>
      <c r="E696" s="10">
        <f t="shared" si="20"/>
        <v>7300</v>
      </c>
      <c r="F696" s="10">
        <f t="shared" si="21"/>
        <v>7310</v>
      </c>
    </row>
    <row r="697" spans="2:6" x14ac:dyDescent="0.25">
      <c r="B697" s="36">
        <v>7311</v>
      </c>
      <c r="C697" s="37" t="s">
        <v>1199</v>
      </c>
      <c r="D697" s="36">
        <v>7000</v>
      </c>
      <c r="E697" s="10">
        <f t="shared" si="20"/>
        <v>7300</v>
      </c>
      <c r="F697" s="10">
        <f t="shared" si="21"/>
        <v>7310</v>
      </c>
    </row>
    <row r="698" spans="2:6" x14ac:dyDescent="0.25">
      <c r="B698" s="36">
        <v>7320</v>
      </c>
      <c r="C698" s="37" t="s">
        <v>1200</v>
      </c>
      <c r="D698" s="36">
        <v>7000</v>
      </c>
      <c r="E698" s="10">
        <f t="shared" si="20"/>
        <v>7300</v>
      </c>
      <c r="F698" s="10">
        <f t="shared" si="21"/>
        <v>7320</v>
      </c>
    </row>
    <row r="699" spans="2:6" x14ac:dyDescent="0.25">
      <c r="B699" s="36">
        <v>7321</v>
      </c>
      <c r="C699" s="37" t="s">
        <v>1200</v>
      </c>
      <c r="D699" s="36">
        <v>7000</v>
      </c>
      <c r="E699" s="10">
        <f t="shared" si="20"/>
        <v>7300</v>
      </c>
      <c r="F699" s="10">
        <f t="shared" si="21"/>
        <v>7320</v>
      </c>
    </row>
    <row r="700" spans="2:6" x14ac:dyDescent="0.25">
      <c r="B700" s="36">
        <v>7330</v>
      </c>
      <c r="C700" s="37" t="s">
        <v>1201</v>
      </c>
      <c r="D700" s="36">
        <v>7000</v>
      </c>
      <c r="E700" s="10">
        <f t="shared" si="20"/>
        <v>7300</v>
      </c>
      <c r="F700" s="10">
        <f t="shared" si="21"/>
        <v>7330</v>
      </c>
    </row>
    <row r="701" spans="2:6" x14ac:dyDescent="0.25">
      <c r="B701" s="36">
        <v>7331</v>
      </c>
      <c r="C701" s="37" t="s">
        <v>1201</v>
      </c>
      <c r="D701" s="36">
        <v>7000</v>
      </c>
      <c r="E701" s="10">
        <f t="shared" si="20"/>
        <v>7300</v>
      </c>
      <c r="F701" s="10">
        <f t="shared" si="21"/>
        <v>7330</v>
      </c>
    </row>
    <row r="702" spans="2:6" x14ac:dyDescent="0.25">
      <c r="B702" s="36">
        <v>7340</v>
      </c>
      <c r="C702" s="37" t="s">
        <v>1202</v>
      </c>
      <c r="D702" s="36">
        <v>7000</v>
      </c>
      <c r="E702" s="10">
        <f t="shared" si="20"/>
        <v>7300</v>
      </c>
      <c r="F702" s="10">
        <f t="shared" si="21"/>
        <v>7340</v>
      </c>
    </row>
    <row r="703" spans="2:6" x14ac:dyDescent="0.25">
      <c r="B703" s="36">
        <v>7341</v>
      </c>
      <c r="C703" s="37" t="s">
        <v>1202</v>
      </c>
      <c r="D703" s="36">
        <v>7000</v>
      </c>
      <c r="E703" s="10">
        <f t="shared" si="20"/>
        <v>7300</v>
      </c>
      <c r="F703" s="10">
        <f t="shared" si="21"/>
        <v>7340</v>
      </c>
    </row>
    <row r="704" spans="2:6" x14ac:dyDescent="0.25">
      <c r="B704" s="36">
        <v>7350</v>
      </c>
      <c r="C704" s="37" t="s">
        <v>1203</v>
      </c>
      <c r="D704" s="36">
        <v>7000</v>
      </c>
      <c r="E704" s="10">
        <f t="shared" si="20"/>
        <v>7300</v>
      </c>
      <c r="F704" s="10">
        <f t="shared" si="21"/>
        <v>7350</v>
      </c>
    </row>
    <row r="705" spans="2:6" x14ac:dyDescent="0.25">
      <c r="B705" s="36">
        <v>7351</v>
      </c>
      <c r="C705" s="37" t="s">
        <v>1203</v>
      </c>
      <c r="D705" s="36">
        <v>7000</v>
      </c>
      <c r="E705" s="10">
        <f t="shared" si="20"/>
        <v>7300</v>
      </c>
      <c r="F705" s="10">
        <f t="shared" si="21"/>
        <v>7350</v>
      </c>
    </row>
    <row r="706" spans="2:6" x14ac:dyDescent="0.25">
      <c r="B706" s="36">
        <v>7390</v>
      </c>
      <c r="C706" s="37" t="s">
        <v>1204</v>
      </c>
      <c r="D706" s="36">
        <v>7000</v>
      </c>
      <c r="E706" s="10">
        <f t="shared" si="20"/>
        <v>7300</v>
      </c>
      <c r="F706" s="10">
        <f t="shared" si="21"/>
        <v>7390</v>
      </c>
    </row>
    <row r="707" spans="2:6" x14ac:dyDescent="0.25">
      <c r="B707" s="36">
        <v>7391</v>
      </c>
      <c r="C707" s="37" t="s">
        <v>1204</v>
      </c>
      <c r="D707" s="36">
        <v>7000</v>
      </c>
      <c r="E707" s="10">
        <f t="shared" si="20"/>
        <v>7300</v>
      </c>
      <c r="F707" s="10">
        <f t="shared" si="21"/>
        <v>7390</v>
      </c>
    </row>
    <row r="708" spans="2:6" x14ac:dyDescent="0.25">
      <c r="B708" s="36">
        <v>7400</v>
      </c>
      <c r="C708" s="37" t="s">
        <v>1205</v>
      </c>
      <c r="D708" s="36">
        <v>7000</v>
      </c>
      <c r="E708" s="10">
        <f t="shared" ref="E708:E771" si="22">+LEFT(B708,2)*100</f>
        <v>7400</v>
      </c>
      <c r="F708" s="10">
        <f t="shared" ref="F708:F771" si="23">+LEFT(B708,3)*10</f>
        <v>7400</v>
      </c>
    </row>
    <row r="709" spans="2:6" x14ac:dyDescent="0.25">
      <c r="B709" s="36">
        <v>7410</v>
      </c>
      <c r="C709" s="37" t="s">
        <v>1206</v>
      </c>
      <c r="D709" s="36">
        <v>7000</v>
      </c>
      <c r="E709" s="10">
        <f t="shared" si="22"/>
        <v>7400</v>
      </c>
      <c r="F709" s="10">
        <f t="shared" si="23"/>
        <v>7410</v>
      </c>
    </row>
    <row r="710" spans="2:6" x14ac:dyDescent="0.25">
      <c r="B710" s="36">
        <v>7411</v>
      </c>
      <c r="C710" s="37" t="s">
        <v>1206</v>
      </c>
      <c r="D710" s="36">
        <v>7000</v>
      </c>
      <c r="E710" s="10">
        <f t="shared" si="22"/>
        <v>7400</v>
      </c>
      <c r="F710" s="10">
        <f t="shared" si="23"/>
        <v>7410</v>
      </c>
    </row>
    <row r="711" spans="2:6" x14ac:dyDescent="0.25">
      <c r="B711" s="36">
        <v>7420</v>
      </c>
      <c r="C711" s="37" t="s">
        <v>1207</v>
      </c>
      <c r="D711" s="36">
        <v>7000</v>
      </c>
      <c r="E711" s="10">
        <f t="shared" si="22"/>
        <v>7400</v>
      </c>
      <c r="F711" s="10">
        <f t="shared" si="23"/>
        <v>7420</v>
      </c>
    </row>
    <row r="712" spans="2:6" x14ac:dyDescent="0.25">
      <c r="B712" s="36">
        <v>7421</v>
      </c>
      <c r="C712" s="37" t="s">
        <v>1207</v>
      </c>
      <c r="D712" s="36">
        <v>7000</v>
      </c>
      <c r="E712" s="10">
        <f t="shared" si="22"/>
        <v>7400</v>
      </c>
      <c r="F712" s="10">
        <f t="shared" si="23"/>
        <v>7420</v>
      </c>
    </row>
    <row r="713" spans="2:6" x14ac:dyDescent="0.25">
      <c r="B713" s="36">
        <v>7430</v>
      </c>
      <c r="C713" s="37" t="s">
        <v>1208</v>
      </c>
      <c r="D713" s="36">
        <v>7000</v>
      </c>
      <c r="E713" s="10">
        <f t="shared" si="22"/>
        <v>7400</v>
      </c>
      <c r="F713" s="10">
        <f t="shared" si="23"/>
        <v>7430</v>
      </c>
    </row>
    <row r="714" spans="2:6" x14ac:dyDescent="0.25">
      <c r="B714" s="36">
        <v>7431</v>
      </c>
      <c r="C714" s="37" t="s">
        <v>1208</v>
      </c>
      <c r="D714" s="36">
        <v>7000</v>
      </c>
      <c r="E714" s="10">
        <f t="shared" si="22"/>
        <v>7400</v>
      </c>
      <c r="F714" s="10">
        <f t="shared" si="23"/>
        <v>7430</v>
      </c>
    </row>
    <row r="715" spans="2:6" x14ac:dyDescent="0.25">
      <c r="B715" s="36">
        <v>7440</v>
      </c>
      <c r="C715" s="37" t="s">
        <v>1209</v>
      </c>
      <c r="D715" s="36">
        <v>7000</v>
      </c>
      <c r="E715" s="10">
        <f t="shared" si="22"/>
        <v>7400</v>
      </c>
      <c r="F715" s="10">
        <f t="shared" si="23"/>
        <v>7440</v>
      </c>
    </row>
    <row r="716" spans="2:6" x14ac:dyDescent="0.25">
      <c r="B716" s="36">
        <v>7450</v>
      </c>
      <c r="C716" s="37" t="s">
        <v>1210</v>
      </c>
      <c r="D716" s="36">
        <v>7000</v>
      </c>
      <c r="E716" s="10">
        <f t="shared" si="22"/>
        <v>7400</v>
      </c>
      <c r="F716" s="10">
        <f t="shared" si="23"/>
        <v>7450</v>
      </c>
    </row>
    <row r="717" spans="2:6" x14ac:dyDescent="0.25">
      <c r="B717" s="36">
        <v>7451</v>
      </c>
      <c r="C717" s="37" t="s">
        <v>1210</v>
      </c>
      <c r="D717" s="36">
        <v>7000</v>
      </c>
      <c r="E717" s="10">
        <f t="shared" si="22"/>
        <v>7400</v>
      </c>
      <c r="F717" s="10">
        <f t="shared" si="23"/>
        <v>7450</v>
      </c>
    </row>
    <row r="718" spans="2:6" x14ac:dyDescent="0.25">
      <c r="B718" s="36">
        <v>7460</v>
      </c>
      <c r="C718" s="37" t="s">
        <v>1211</v>
      </c>
      <c r="D718" s="36">
        <v>7000</v>
      </c>
      <c r="E718" s="10">
        <f t="shared" si="22"/>
        <v>7400</v>
      </c>
      <c r="F718" s="10">
        <f t="shared" si="23"/>
        <v>7460</v>
      </c>
    </row>
    <row r="719" spans="2:6" x14ac:dyDescent="0.25">
      <c r="B719" s="36">
        <v>7461</v>
      </c>
      <c r="C719" s="37" t="s">
        <v>1211</v>
      </c>
      <c r="D719" s="36">
        <v>7000</v>
      </c>
      <c r="E719" s="10">
        <f t="shared" si="22"/>
        <v>7400</v>
      </c>
      <c r="F719" s="10">
        <f t="shared" si="23"/>
        <v>7460</v>
      </c>
    </row>
    <row r="720" spans="2:6" x14ac:dyDescent="0.25">
      <c r="B720" s="36">
        <v>7470</v>
      </c>
      <c r="C720" s="37" t="s">
        <v>1212</v>
      </c>
      <c r="D720" s="36">
        <v>7000</v>
      </c>
      <c r="E720" s="10">
        <f t="shared" si="22"/>
        <v>7400</v>
      </c>
      <c r="F720" s="10">
        <f t="shared" si="23"/>
        <v>7470</v>
      </c>
    </row>
    <row r="721" spans="2:6" x14ac:dyDescent="0.25">
      <c r="B721" s="36">
        <v>7471</v>
      </c>
      <c r="C721" s="37" t="s">
        <v>1212</v>
      </c>
      <c r="D721" s="36">
        <v>7000</v>
      </c>
      <c r="E721" s="10">
        <f t="shared" si="22"/>
        <v>7400</v>
      </c>
      <c r="F721" s="10">
        <f t="shared" si="23"/>
        <v>7470</v>
      </c>
    </row>
    <row r="722" spans="2:6" x14ac:dyDescent="0.25">
      <c r="B722" s="36">
        <v>7480</v>
      </c>
      <c r="C722" s="37" t="s">
        <v>1213</v>
      </c>
      <c r="D722" s="36">
        <v>7000</v>
      </c>
      <c r="E722" s="10">
        <f t="shared" si="22"/>
        <v>7400</v>
      </c>
      <c r="F722" s="10">
        <f t="shared" si="23"/>
        <v>7480</v>
      </c>
    </row>
    <row r="723" spans="2:6" x14ac:dyDescent="0.25">
      <c r="B723" s="36">
        <v>7481</v>
      </c>
      <c r="C723" s="37" t="s">
        <v>1213</v>
      </c>
      <c r="D723" s="36">
        <v>7000</v>
      </c>
      <c r="E723" s="10">
        <f t="shared" si="22"/>
        <v>7400</v>
      </c>
      <c r="F723" s="10">
        <f t="shared" si="23"/>
        <v>7480</v>
      </c>
    </row>
    <row r="724" spans="2:6" x14ac:dyDescent="0.25">
      <c r="B724" s="36">
        <v>7490</v>
      </c>
      <c r="C724" s="37" t="s">
        <v>1214</v>
      </c>
      <c r="D724" s="36">
        <v>7000</v>
      </c>
      <c r="E724" s="10">
        <f t="shared" si="22"/>
        <v>7400</v>
      </c>
      <c r="F724" s="10">
        <f t="shared" si="23"/>
        <v>7490</v>
      </c>
    </row>
    <row r="725" spans="2:6" x14ac:dyDescent="0.25">
      <c r="B725" s="36">
        <v>7491</v>
      </c>
      <c r="C725" s="37" t="s">
        <v>1214</v>
      </c>
      <c r="D725" s="36">
        <v>7000</v>
      </c>
      <c r="E725" s="10">
        <f t="shared" si="22"/>
        <v>7400</v>
      </c>
      <c r="F725" s="10">
        <f t="shared" si="23"/>
        <v>7490</v>
      </c>
    </row>
    <row r="726" spans="2:6" x14ac:dyDescent="0.25">
      <c r="B726" s="36">
        <v>7500</v>
      </c>
      <c r="C726" s="37" t="s">
        <v>1215</v>
      </c>
      <c r="D726" s="36">
        <v>7000</v>
      </c>
      <c r="E726" s="10">
        <f t="shared" si="22"/>
        <v>7500</v>
      </c>
      <c r="F726" s="10">
        <f t="shared" si="23"/>
        <v>7500</v>
      </c>
    </row>
    <row r="727" spans="2:6" x14ac:dyDescent="0.25">
      <c r="B727" s="36">
        <v>7510</v>
      </c>
      <c r="C727" s="37" t="s">
        <v>1216</v>
      </c>
      <c r="D727" s="36">
        <v>7000</v>
      </c>
      <c r="E727" s="10">
        <f t="shared" si="22"/>
        <v>7500</v>
      </c>
      <c r="F727" s="10">
        <f t="shared" si="23"/>
        <v>7510</v>
      </c>
    </row>
    <row r="728" spans="2:6" x14ac:dyDescent="0.25">
      <c r="B728" s="36">
        <v>7511</v>
      </c>
      <c r="C728" s="37" t="s">
        <v>1216</v>
      </c>
      <c r="D728" s="36">
        <v>7000</v>
      </c>
      <c r="E728" s="10">
        <f t="shared" si="22"/>
        <v>7500</v>
      </c>
      <c r="F728" s="10">
        <f t="shared" si="23"/>
        <v>7510</v>
      </c>
    </row>
    <row r="729" spans="2:6" x14ac:dyDescent="0.25">
      <c r="B729" s="36">
        <v>7520</v>
      </c>
      <c r="C729" s="37" t="s">
        <v>1217</v>
      </c>
      <c r="D729" s="36">
        <v>7000</v>
      </c>
      <c r="E729" s="10">
        <f t="shared" si="22"/>
        <v>7500</v>
      </c>
      <c r="F729" s="10">
        <f t="shared" si="23"/>
        <v>7520</v>
      </c>
    </row>
    <row r="730" spans="2:6" x14ac:dyDescent="0.25">
      <c r="B730" s="36">
        <v>7521</v>
      </c>
      <c r="C730" s="37" t="s">
        <v>1217</v>
      </c>
      <c r="D730" s="36">
        <v>7000</v>
      </c>
      <c r="E730" s="10">
        <f t="shared" si="22"/>
        <v>7500</v>
      </c>
      <c r="F730" s="10">
        <f t="shared" si="23"/>
        <v>7520</v>
      </c>
    </row>
    <row r="731" spans="2:6" x14ac:dyDescent="0.25">
      <c r="B731" s="36">
        <v>7530</v>
      </c>
      <c r="C731" s="37" t="s">
        <v>1218</v>
      </c>
      <c r="D731" s="36">
        <v>7000</v>
      </c>
      <c r="E731" s="10">
        <f t="shared" si="22"/>
        <v>7500</v>
      </c>
      <c r="F731" s="10">
        <f t="shared" si="23"/>
        <v>7530</v>
      </c>
    </row>
    <row r="732" spans="2:6" x14ac:dyDescent="0.25">
      <c r="B732" s="36">
        <v>7531</v>
      </c>
      <c r="C732" s="37" t="s">
        <v>1218</v>
      </c>
      <c r="D732" s="36">
        <v>7000</v>
      </c>
      <c r="E732" s="10">
        <f t="shared" si="22"/>
        <v>7500</v>
      </c>
      <c r="F732" s="10">
        <f t="shared" si="23"/>
        <v>7530</v>
      </c>
    </row>
    <row r="733" spans="2:6" x14ac:dyDescent="0.25">
      <c r="B733" s="36">
        <v>7540</v>
      </c>
      <c r="C733" s="37" t="s">
        <v>1219</v>
      </c>
      <c r="D733" s="36">
        <v>7000</v>
      </c>
      <c r="E733" s="10">
        <f t="shared" si="22"/>
        <v>7500</v>
      </c>
      <c r="F733" s="10">
        <f t="shared" si="23"/>
        <v>7540</v>
      </c>
    </row>
    <row r="734" spans="2:6" x14ac:dyDescent="0.25">
      <c r="B734" s="36">
        <v>7541</v>
      </c>
      <c r="C734" s="37" t="s">
        <v>1219</v>
      </c>
      <c r="D734" s="36">
        <v>7000</v>
      </c>
      <c r="E734" s="10">
        <f t="shared" si="22"/>
        <v>7500</v>
      </c>
      <c r="F734" s="10">
        <f t="shared" si="23"/>
        <v>7540</v>
      </c>
    </row>
    <row r="735" spans="2:6" x14ac:dyDescent="0.25">
      <c r="B735" s="36">
        <v>7550</v>
      </c>
      <c r="C735" s="37" t="s">
        <v>1220</v>
      </c>
      <c r="D735" s="36">
        <v>7000</v>
      </c>
      <c r="E735" s="10">
        <f t="shared" si="22"/>
        <v>7500</v>
      </c>
      <c r="F735" s="10">
        <f t="shared" si="23"/>
        <v>7550</v>
      </c>
    </row>
    <row r="736" spans="2:6" x14ac:dyDescent="0.25">
      <c r="B736" s="36">
        <v>7551</v>
      </c>
      <c r="C736" s="37" t="s">
        <v>1220</v>
      </c>
      <c r="D736" s="36">
        <v>7000</v>
      </c>
      <c r="E736" s="10">
        <f t="shared" si="22"/>
        <v>7500</v>
      </c>
      <c r="F736" s="10">
        <f t="shared" si="23"/>
        <v>7550</v>
      </c>
    </row>
    <row r="737" spans="2:6" x14ac:dyDescent="0.25">
      <c r="B737" s="36">
        <v>7560</v>
      </c>
      <c r="C737" s="37" t="s">
        <v>1221</v>
      </c>
      <c r="D737" s="36">
        <v>7000</v>
      </c>
      <c r="E737" s="10">
        <f t="shared" si="22"/>
        <v>7500</v>
      </c>
      <c r="F737" s="10">
        <f t="shared" si="23"/>
        <v>7560</v>
      </c>
    </row>
    <row r="738" spans="2:6" x14ac:dyDescent="0.25">
      <c r="B738" s="36">
        <v>7561</v>
      </c>
      <c r="C738" s="37" t="s">
        <v>1221</v>
      </c>
      <c r="D738" s="36">
        <v>7000</v>
      </c>
      <c r="E738" s="10">
        <f t="shared" si="22"/>
        <v>7500</v>
      </c>
      <c r="F738" s="10">
        <f t="shared" si="23"/>
        <v>7560</v>
      </c>
    </row>
    <row r="739" spans="2:6" x14ac:dyDescent="0.25">
      <c r="B739" s="36">
        <v>7570</v>
      </c>
      <c r="C739" s="37" t="s">
        <v>1222</v>
      </c>
      <c r="D739" s="36">
        <v>7000</v>
      </c>
      <c r="E739" s="10">
        <f t="shared" si="22"/>
        <v>7500</v>
      </c>
      <c r="F739" s="10">
        <f t="shared" si="23"/>
        <v>7570</v>
      </c>
    </row>
    <row r="740" spans="2:6" x14ac:dyDescent="0.25">
      <c r="B740" s="36">
        <v>7571</v>
      </c>
      <c r="C740" s="37" t="s">
        <v>1222</v>
      </c>
      <c r="D740" s="36">
        <v>7000</v>
      </c>
      <c r="E740" s="10">
        <f t="shared" si="22"/>
        <v>7500</v>
      </c>
      <c r="F740" s="10">
        <f t="shared" si="23"/>
        <v>7570</v>
      </c>
    </row>
    <row r="741" spans="2:6" x14ac:dyDescent="0.25">
      <c r="B741" s="36">
        <v>7580</v>
      </c>
      <c r="C741" s="37" t="s">
        <v>1223</v>
      </c>
      <c r="D741" s="36">
        <v>7000</v>
      </c>
      <c r="E741" s="10">
        <f t="shared" si="22"/>
        <v>7500</v>
      </c>
      <c r="F741" s="10">
        <f t="shared" si="23"/>
        <v>7580</v>
      </c>
    </row>
    <row r="742" spans="2:6" x14ac:dyDescent="0.25">
      <c r="B742" s="36">
        <v>7590</v>
      </c>
      <c r="C742" s="37" t="s">
        <v>1224</v>
      </c>
      <c r="D742" s="36">
        <v>7000</v>
      </c>
      <c r="E742" s="10">
        <f t="shared" si="22"/>
        <v>7500</v>
      </c>
      <c r="F742" s="10">
        <f t="shared" si="23"/>
        <v>7590</v>
      </c>
    </row>
    <row r="743" spans="2:6" x14ac:dyDescent="0.25">
      <c r="B743" s="36">
        <v>7591</v>
      </c>
      <c r="C743" s="37" t="s">
        <v>1224</v>
      </c>
      <c r="D743" s="36">
        <v>7000</v>
      </c>
      <c r="E743" s="10">
        <f t="shared" si="22"/>
        <v>7500</v>
      </c>
      <c r="F743" s="10">
        <f t="shared" si="23"/>
        <v>7590</v>
      </c>
    </row>
    <row r="744" spans="2:6" x14ac:dyDescent="0.25">
      <c r="B744" s="36">
        <v>7600</v>
      </c>
      <c r="C744" s="37" t="s">
        <v>1225</v>
      </c>
      <c r="D744" s="36">
        <v>7000</v>
      </c>
      <c r="E744" s="10">
        <f t="shared" si="22"/>
        <v>7600</v>
      </c>
      <c r="F744" s="10">
        <f t="shared" si="23"/>
        <v>7600</v>
      </c>
    </row>
    <row r="745" spans="2:6" x14ac:dyDescent="0.25">
      <c r="B745" s="36">
        <v>7610</v>
      </c>
      <c r="C745" s="37" t="s">
        <v>1226</v>
      </c>
      <c r="D745" s="36">
        <v>7000</v>
      </c>
      <c r="E745" s="10">
        <f t="shared" si="22"/>
        <v>7600</v>
      </c>
      <c r="F745" s="10">
        <f t="shared" si="23"/>
        <v>7610</v>
      </c>
    </row>
    <row r="746" spans="2:6" x14ac:dyDescent="0.25">
      <c r="B746" s="36">
        <v>7611</v>
      </c>
      <c r="C746" s="37" t="s">
        <v>1226</v>
      </c>
      <c r="D746" s="36">
        <v>7000</v>
      </c>
      <c r="E746" s="10">
        <f t="shared" si="22"/>
        <v>7600</v>
      </c>
      <c r="F746" s="10">
        <f t="shared" si="23"/>
        <v>7610</v>
      </c>
    </row>
    <row r="747" spans="2:6" x14ac:dyDescent="0.25">
      <c r="B747" s="36">
        <v>7612</v>
      </c>
      <c r="C747" s="37" t="s">
        <v>1227</v>
      </c>
      <c r="D747" s="36">
        <v>7000</v>
      </c>
      <c r="E747" s="10">
        <f t="shared" si="22"/>
        <v>7600</v>
      </c>
      <c r="F747" s="10">
        <f t="shared" si="23"/>
        <v>7610</v>
      </c>
    </row>
    <row r="748" spans="2:6" x14ac:dyDescent="0.25">
      <c r="B748" s="36">
        <v>7620</v>
      </c>
      <c r="C748" s="37" t="s">
        <v>1228</v>
      </c>
      <c r="D748" s="36">
        <v>7000</v>
      </c>
      <c r="E748" s="10">
        <f t="shared" si="22"/>
        <v>7600</v>
      </c>
      <c r="F748" s="10">
        <f t="shared" si="23"/>
        <v>7620</v>
      </c>
    </row>
    <row r="749" spans="2:6" x14ac:dyDescent="0.25">
      <c r="B749" s="36">
        <v>7621</v>
      </c>
      <c r="C749" s="37" t="s">
        <v>1228</v>
      </c>
      <c r="D749" s="36">
        <v>7000</v>
      </c>
      <c r="E749" s="10">
        <f t="shared" si="22"/>
        <v>7600</v>
      </c>
      <c r="F749" s="10">
        <f t="shared" si="23"/>
        <v>7620</v>
      </c>
    </row>
    <row r="750" spans="2:6" x14ac:dyDescent="0.25">
      <c r="B750" s="36">
        <v>7900</v>
      </c>
      <c r="C750" s="37" t="s">
        <v>1229</v>
      </c>
      <c r="D750" s="36">
        <v>7000</v>
      </c>
      <c r="E750" s="10">
        <f t="shared" si="22"/>
        <v>7900</v>
      </c>
      <c r="F750" s="10">
        <f t="shared" si="23"/>
        <v>7900</v>
      </c>
    </row>
    <row r="751" spans="2:6" x14ac:dyDescent="0.25">
      <c r="B751" s="36">
        <v>7910</v>
      </c>
      <c r="C751" s="37" t="s">
        <v>1230</v>
      </c>
      <c r="D751" s="36">
        <v>7000</v>
      </c>
      <c r="E751" s="10">
        <f t="shared" si="22"/>
        <v>7900</v>
      </c>
      <c r="F751" s="10">
        <f t="shared" si="23"/>
        <v>7910</v>
      </c>
    </row>
    <row r="752" spans="2:6" x14ac:dyDescent="0.25">
      <c r="B752" s="36">
        <v>7911</v>
      </c>
      <c r="C752" s="37" t="s">
        <v>1230</v>
      </c>
      <c r="D752" s="36">
        <v>7000</v>
      </c>
      <c r="E752" s="10">
        <f t="shared" si="22"/>
        <v>7900</v>
      </c>
      <c r="F752" s="10">
        <f t="shared" si="23"/>
        <v>7910</v>
      </c>
    </row>
    <row r="753" spans="2:6" x14ac:dyDescent="0.25">
      <c r="B753" s="36">
        <v>7920</v>
      </c>
      <c r="C753" s="37" t="s">
        <v>1231</v>
      </c>
      <c r="D753" s="36">
        <v>7000</v>
      </c>
      <c r="E753" s="10">
        <f t="shared" si="22"/>
        <v>7900</v>
      </c>
      <c r="F753" s="10">
        <f t="shared" si="23"/>
        <v>7920</v>
      </c>
    </row>
    <row r="754" spans="2:6" x14ac:dyDescent="0.25">
      <c r="B754" s="36">
        <v>7921</v>
      </c>
      <c r="C754" s="37" t="s">
        <v>1231</v>
      </c>
      <c r="D754" s="36">
        <v>7000</v>
      </c>
      <c r="E754" s="10">
        <f t="shared" si="22"/>
        <v>7900</v>
      </c>
      <c r="F754" s="10">
        <f t="shared" si="23"/>
        <v>7920</v>
      </c>
    </row>
    <row r="755" spans="2:6" x14ac:dyDescent="0.25">
      <c r="B755" s="36">
        <v>7990</v>
      </c>
      <c r="C755" s="37" t="s">
        <v>1232</v>
      </c>
      <c r="D755" s="36">
        <v>7000</v>
      </c>
      <c r="E755" s="10">
        <f t="shared" si="22"/>
        <v>7900</v>
      </c>
      <c r="F755" s="10">
        <f t="shared" si="23"/>
        <v>7990</v>
      </c>
    </row>
    <row r="756" spans="2:6" x14ac:dyDescent="0.25">
      <c r="B756" s="36">
        <v>7999</v>
      </c>
      <c r="C756" s="37" t="s">
        <v>1232</v>
      </c>
      <c r="D756" s="36">
        <v>7000</v>
      </c>
      <c r="E756" s="10">
        <f t="shared" si="22"/>
        <v>7900</v>
      </c>
      <c r="F756" s="10">
        <f t="shared" si="23"/>
        <v>7990</v>
      </c>
    </row>
    <row r="757" spans="2:6" x14ac:dyDescent="0.25">
      <c r="B757" s="36">
        <v>8000</v>
      </c>
      <c r="C757" s="37" t="s">
        <v>1233</v>
      </c>
      <c r="D757" s="36">
        <v>8000</v>
      </c>
      <c r="E757" s="10">
        <f t="shared" si="22"/>
        <v>8000</v>
      </c>
      <c r="F757" s="10">
        <f t="shared" si="23"/>
        <v>8000</v>
      </c>
    </row>
    <row r="758" spans="2:6" x14ac:dyDescent="0.25">
      <c r="B758" s="36">
        <v>8100</v>
      </c>
      <c r="C758" s="37" t="s">
        <v>1234</v>
      </c>
      <c r="D758" s="36">
        <v>8000</v>
      </c>
      <c r="E758" s="10">
        <f t="shared" si="22"/>
        <v>8100</v>
      </c>
      <c r="F758" s="10">
        <f t="shared" si="23"/>
        <v>8100</v>
      </c>
    </row>
    <row r="759" spans="2:6" x14ac:dyDescent="0.25">
      <c r="B759" s="36">
        <v>8110</v>
      </c>
      <c r="C759" s="37" t="s">
        <v>1235</v>
      </c>
      <c r="D759" s="36">
        <v>8000</v>
      </c>
      <c r="E759" s="10">
        <f t="shared" si="22"/>
        <v>8100</v>
      </c>
      <c r="F759" s="10">
        <f t="shared" si="23"/>
        <v>8110</v>
      </c>
    </row>
    <row r="760" spans="2:6" x14ac:dyDescent="0.25">
      <c r="B760" s="36">
        <v>8120</v>
      </c>
      <c r="C760" s="37" t="s">
        <v>1236</v>
      </c>
      <c r="D760" s="36">
        <v>8000</v>
      </c>
      <c r="E760" s="10">
        <f t="shared" si="22"/>
        <v>8100</v>
      </c>
      <c r="F760" s="10">
        <f t="shared" si="23"/>
        <v>8120</v>
      </c>
    </row>
    <row r="761" spans="2:6" x14ac:dyDescent="0.25">
      <c r="B761" s="36">
        <v>8130</v>
      </c>
      <c r="C761" s="37" t="s">
        <v>1237</v>
      </c>
      <c r="D761" s="36">
        <v>8000</v>
      </c>
      <c r="E761" s="10">
        <f t="shared" si="22"/>
        <v>8100</v>
      </c>
      <c r="F761" s="10">
        <f t="shared" si="23"/>
        <v>8130</v>
      </c>
    </row>
    <row r="762" spans="2:6" x14ac:dyDescent="0.25">
      <c r="B762" s="36">
        <v>8140</v>
      </c>
      <c r="C762" s="37" t="s">
        <v>1238</v>
      </c>
      <c r="D762" s="36">
        <v>8000</v>
      </c>
      <c r="E762" s="10">
        <f t="shared" si="22"/>
        <v>8100</v>
      </c>
      <c r="F762" s="10">
        <f t="shared" si="23"/>
        <v>8140</v>
      </c>
    </row>
    <row r="763" spans="2:6" x14ac:dyDescent="0.25">
      <c r="B763" s="36">
        <v>8150</v>
      </c>
      <c r="C763" s="37" t="s">
        <v>1239</v>
      </c>
      <c r="D763" s="36">
        <v>8000</v>
      </c>
      <c r="E763" s="10">
        <f t="shared" si="22"/>
        <v>8100</v>
      </c>
      <c r="F763" s="10">
        <f t="shared" si="23"/>
        <v>8150</v>
      </c>
    </row>
    <row r="764" spans="2:6" x14ac:dyDescent="0.25">
      <c r="B764" s="36">
        <v>8160</v>
      </c>
      <c r="C764" s="37" t="s">
        <v>1240</v>
      </c>
      <c r="D764" s="36">
        <v>8000</v>
      </c>
      <c r="E764" s="10">
        <f t="shared" si="22"/>
        <v>8100</v>
      </c>
      <c r="F764" s="10">
        <f t="shared" si="23"/>
        <v>8160</v>
      </c>
    </row>
    <row r="765" spans="2:6" x14ac:dyDescent="0.25">
      <c r="B765" s="36">
        <v>8300</v>
      </c>
      <c r="C765" s="37" t="s">
        <v>1241</v>
      </c>
      <c r="D765" s="36">
        <v>8000</v>
      </c>
      <c r="E765" s="10">
        <f t="shared" si="22"/>
        <v>8300</v>
      </c>
      <c r="F765" s="10">
        <f t="shared" si="23"/>
        <v>8300</v>
      </c>
    </row>
    <row r="766" spans="2:6" x14ac:dyDescent="0.25">
      <c r="B766" s="36">
        <v>8310</v>
      </c>
      <c r="C766" s="37" t="s">
        <v>1242</v>
      </c>
      <c r="D766" s="36">
        <v>8000</v>
      </c>
      <c r="E766" s="10">
        <f t="shared" si="22"/>
        <v>8300</v>
      </c>
      <c r="F766" s="10">
        <f t="shared" si="23"/>
        <v>8310</v>
      </c>
    </row>
    <row r="767" spans="2:6" x14ac:dyDescent="0.25">
      <c r="B767" s="36">
        <v>8320</v>
      </c>
      <c r="C767" s="37" t="s">
        <v>1243</v>
      </c>
      <c r="D767" s="36">
        <v>8000</v>
      </c>
      <c r="E767" s="10">
        <f t="shared" si="22"/>
        <v>8300</v>
      </c>
      <c r="F767" s="10">
        <f t="shared" si="23"/>
        <v>8320</v>
      </c>
    </row>
    <row r="768" spans="2:6" x14ac:dyDescent="0.25">
      <c r="B768" s="36">
        <v>8330</v>
      </c>
      <c r="C768" s="37" t="s">
        <v>1244</v>
      </c>
      <c r="D768" s="36">
        <v>8000</v>
      </c>
      <c r="E768" s="10">
        <f t="shared" si="22"/>
        <v>8300</v>
      </c>
      <c r="F768" s="10">
        <f t="shared" si="23"/>
        <v>8330</v>
      </c>
    </row>
    <row r="769" spans="2:6" x14ac:dyDescent="0.25">
      <c r="B769" s="36">
        <v>8340</v>
      </c>
      <c r="C769" s="37" t="s">
        <v>1245</v>
      </c>
      <c r="D769" s="36">
        <v>8000</v>
      </c>
      <c r="E769" s="10">
        <f t="shared" si="22"/>
        <v>8300</v>
      </c>
      <c r="F769" s="10">
        <f t="shared" si="23"/>
        <v>8340</v>
      </c>
    </row>
    <row r="770" spans="2:6" x14ac:dyDescent="0.25">
      <c r="B770" s="36">
        <v>8350</v>
      </c>
      <c r="C770" s="37" t="s">
        <v>1246</v>
      </c>
      <c r="D770" s="36">
        <v>8000</v>
      </c>
      <c r="E770" s="10">
        <f t="shared" si="22"/>
        <v>8300</v>
      </c>
      <c r="F770" s="10">
        <f t="shared" si="23"/>
        <v>8350</v>
      </c>
    </row>
    <row r="771" spans="2:6" x14ac:dyDescent="0.25">
      <c r="B771" s="36">
        <v>8500</v>
      </c>
      <c r="C771" s="37" t="s">
        <v>1247</v>
      </c>
      <c r="D771" s="36">
        <v>8000</v>
      </c>
      <c r="E771" s="10">
        <f t="shared" si="22"/>
        <v>8500</v>
      </c>
      <c r="F771" s="10">
        <f t="shared" si="23"/>
        <v>8500</v>
      </c>
    </row>
    <row r="772" spans="2:6" x14ac:dyDescent="0.25">
      <c r="B772" s="36">
        <v>8510</v>
      </c>
      <c r="C772" s="37" t="s">
        <v>1248</v>
      </c>
      <c r="D772" s="36">
        <v>8000</v>
      </c>
      <c r="E772" s="10">
        <f t="shared" ref="E772:E831" si="24">+LEFT(B772,2)*100</f>
        <v>8500</v>
      </c>
      <c r="F772" s="10">
        <f t="shared" ref="F772:F831" si="25">+LEFT(B772,3)*10</f>
        <v>8510</v>
      </c>
    </row>
    <row r="773" spans="2:6" x14ac:dyDescent="0.25">
      <c r="B773" s="36">
        <v>8520</v>
      </c>
      <c r="C773" s="37" t="s">
        <v>1249</v>
      </c>
      <c r="D773" s="36">
        <v>8000</v>
      </c>
      <c r="E773" s="10">
        <f t="shared" si="24"/>
        <v>8500</v>
      </c>
      <c r="F773" s="10">
        <f t="shared" si="25"/>
        <v>8520</v>
      </c>
    </row>
    <row r="774" spans="2:6" x14ac:dyDescent="0.25">
      <c r="B774" s="36">
        <v>8530</v>
      </c>
      <c r="C774" s="37" t="s">
        <v>1250</v>
      </c>
      <c r="D774" s="36">
        <v>8000</v>
      </c>
      <c r="E774" s="10">
        <f t="shared" si="24"/>
        <v>8500</v>
      </c>
      <c r="F774" s="10">
        <f t="shared" si="25"/>
        <v>8530</v>
      </c>
    </row>
    <row r="775" spans="2:6" x14ac:dyDescent="0.25">
      <c r="B775" s="36">
        <v>9000</v>
      </c>
      <c r="C775" s="37" t="s">
        <v>1251</v>
      </c>
      <c r="D775" s="36">
        <v>9000</v>
      </c>
      <c r="E775" s="10">
        <f t="shared" si="24"/>
        <v>9000</v>
      </c>
      <c r="F775" s="10">
        <f t="shared" si="25"/>
        <v>9000</v>
      </c>
    </row>
    <row r="776" spans="2:6" x14ac:dyDescent="0.25">
      <c r="B776" s="36">
        <v>9100</v>
      </c>
      <c r="C776" s="37" t="s">
        <v>1252</v>
      </c>
      <c r="D776" s="36">
        <v>9000</v>
      </c>
      <c r="E776" s="10">
        <f t="shared" si="24"/>
        <v>9100</v>
      </c>
      <c r="F776" s="10">
        <f t="shared" si="25"/>
        <v>9100</v>
      </c>
    </row>
    <row r="777" spans="2:6" x14ac:dyDescent="0.25">
      <c r="B777" s="36">
        <v>9110</v>
      </c>
      <c r="C777" s="37" t="s">
        <v>1253</v>
      </c>
      <c r="D777" s="36">
        <v>9000</v>
      </c>
      <c r="E777" s="10">
        <f t="shared" si="24"/>
        <v>9100</v>
      </c>
      <c r="F777" s="10">
        <f t="shared" si="25"/>
        <v>9110</v>
      </c>
    </row>
    <row r="778" spans="2:6" x14ac:dyDescent="0.25">
      <c r="B778" s="36">
        <v>9111</v>
      </c>
      <c r="C778" s="37" t="s">
        <v>1253</v>
      </c>
      <c r="D778" s="36">
        <v>9000</v>
      </c>
      <c r="E778" s="10">
        <f t="shared" si="24"/>
        <v>9100</v>
      </c>
      <c r="F778" s="10">
        <f t="shared" si="25"/>
        <v>9110</v>
      </c>
    </row>
    <row r="779" spans="2:6" x14ac:dyDescent="0.25">
      <c r="B779" s="36">
        <v>9120</v>
      </c>
      <c r="C779" s="37" t="s">
        <v>1254</v>
      </c>
      <c r="D779" s="36">
        <v>9000</v>
      </c>
      <c r="E779" s="10">
        <f t="shared" si="24"/>
        <v>9100</v>
      </c>
      <c r="F779" s="10">
        <f t="shared" si="25"/>
        <v>9120</v>
      </c>
    </row>
    <row r="780" spans="2:6" x14ac:dyDescent="0.25">
      <c r="B780" s="36">
        <v>9121</v>
      </c>
      <c r="C780" s="37" t="s">
        <v>1254</v>
      </c>
      <c r="D780" s="36">
        <v>9000</v>
      </c>
      <c r="E780" s="10">
        <f t="shared" si="24"/>
        <v>9100</v>
      </c>
      <c r="F780" s="10">
        <f t="shared" si="25"/>
        <v>9120</v>
      </c>
    </row>
    <row r="781" spans="2:6" x14ac:dyDescent="0.25">
      <c r="B781" s="36">
        <v>9130</v>
      </c>
      <c r="C781" s="37" t="s">
        <v>1255</v>
      </c>
      <c r="D781" s="36">
        <v>9000</v>
      </c>
      <c r="E781" s="10">
        <f t="shared" si="24"/>
        <v>9100</v>
      </c>
      <c r="F781" s="10">
        <f t="shared" si="25"/>
        <v>9130</v>
      </c>
    </row>
    <row r="782" spans="2:6" x14ac:dyDescent="0.25">
      <c r="B782" s="36">
        <v>9131</v>
      </c>
      <c r="C782" s="37" t="s">
        <v>1255</v>
      </c>
      <c r="D782" s="36">
        <v>9000</v>
      </c>
      <c r="E782" s="10">
        <f t="shared" si="24"/>
        <v>9100</v>
      </c>
      <c r="F782" s="10">
        <f t="shared" si="25"/>
        <v>9130</v>
      </c>
    </row>
    <row r="783" spans="2:6" x14ac:dyDescent="0.25">
      <c r="B783" s="36">
        <v>9140</v>
      </c>
      <c r="C783" s="37" t="s">
        <v>1256</v>
      </c>
      <c r="D783" s="36">
        <v>9000</v>
      </c>
      <c r="E783" s="10">
        <f t="shared" si="24"/>
        <v>9100</v>
      </c>
      <c r="F783" s="10">
        <f t="shared" si="25"/>
        <v>9140</v>
      </c>
    </row>
    <row r="784" spans="2:6" x14ac:dyDescent="0.25">
      <c r="B784" s="36">
        <v>9141</v>
      </c>
      <c r="C784" s="37" t="s">
        <v>1256</v>
      </c>
      <c r="D784" s="36">
        <v>9000</v>
      </c>
      <c r="E784" s="10">
        <f t="shared" si="24"/>
        <v>9100</v>
      </c>
      <c r="F784" s="10">
        <f t="shared" si="25"/>
        <v>9140</v>
      </c>
    </row>
    <row r="785" spans="2:6" x14ac:dyDescent="0.25">
      <c r="B785" s="36">
        <v>9150</v>
      </c>
      <c r="C785" s="37" t="s">
        <v>1257</v>
      </c>
      <c r="D785" s="36">
        <v>9000</v>
      </c>
      <c r="E785" s="10">
        <f t="shared" si="24"/>
        <v>9100</v>
      </c>
      <c r="F785" s="10">
        <f t="shared" si="25"/>
        <v>9150</v>
      </c>
    </row>
    <row r="786" spans="2:6" x14ac:dyDescent="0.25">
      <c r="B786" s="36">
        <v>9151</v>
      </c>
      <c r="C786" s="37" t="s">
        <v>1257</v>
      </c>
      <c r="D786" s="36">
        <v>9000</v>
      </c>
      <c r="E786" s="10">
        <f t="shared" si="24"/>
        <v>9100</v>
      </c>
      <c r="F786" s="10">
        <f t="shared" si="25"/>
        <v>9150</v>
      </c>
    </row>
    <row r="787" spans="2:6" x14ac:dyDescent="0.25">
      <c r="B787" s="36">
        <v>9160</v>
      </c>
      <c r="C787" s="37" t="s">
        <v>1258</v>
      </c>
      <c r="D787" s="36">
        <v>9000</v>
      </c>
      <c r="E787" s="10">
        <f t="shared" si="24"/>
        <v>9100</v>
      </c>
      <c r="F787" s="10">
        <f t="shared" si="25"/>
        <v>9160</v>
      </c>
    </row>
    <row r="788" spans="2:6" x14ac:dyDescent="0.25">
      <c r="B788" s="36">
        <v>9161</v>
      </c>
      <c r="C788" s="37" t="s">
        <v>1258</v>
      </c>
      <c r="D788" s="36">
        <v>9000</v>
      </c>
      <c r="E788" s="10">
        <f t="shared" si="24"/>
        <v>9100</v>
      </c>
      <c r="F788" s="10">
        <f t="shared" si="25"/>
        <v>9160</v>
      </c>
    </row>
    <row r="789" spans="2:6" x14ac:dyDescent="0.25">
      <c r="B789" s="36">
        <v>9170</v>
      </c>
      <c r="C789" s="37" t="s">
        <v>1259</v>
      </c>
      <c r="D789" s="36">
        <v>9000</v>
      </c>
      <c r="E789" s="10">
        <f t="shared" si="24"/>
        <v>9100</v>
      </c>
      <c r="F789" s="10">
        <f t="shared" si="25"/>
        <v>9170</v>
      </c>
    </row>
    <row r="790" spans="2:6" x14ac:dyDescent="0.25">
      <c r="B790" s="36">
        <v>9171</v>
      </c>
      <c r="C790" s="37" t="s">
        <v>1259</v>
      </c>
      <c r="D790" s="36">
        <v>9000</v>
      </c>
      <c r="E790" s="10">
        <f t="shared" si="24"/>
        <v>9100</v>
      </c>
      <c r="F790" s="10">
        <f t="shared" si="25"/>
        <v>9170</v>
      </c>
    </row>
    <row r="791" spans="2:6" x14ac:dyDescent="0.25">
      <c r="B791" s="36">
        <v>9180</v>
      </c>
      <c r="C791" s="37" t="s">
        <v>1260</v>
      </c>
      <c r="D791" s="36">
        <v>9000</v>
      </c>
      <c r="E791" s="10">
        <f t="shared" si="24"/>
        <v>9100</v>
      </c>
      <c r="F791" s="10">
        <f t="shared" si="25"/>
        <v>9180</v>
      </c>
    </row>
    <row r="792" spans="2:6" x14ac:dyDescent="0.25">
      <c r="B792" s="36">
        <v>9181</v>
      </c>
      <c r="C792" s="37" t="s">
        <v>1260</v>
      </c>
      <c r="D792" s="36">
        <v>9000</v>
      </c>
      <c r="E792" s="10">
        <f t="shared" si="24"/>
        <v>9100</v>
      </c>
      <c r="F792" s="10">
        <f t="shared" si="25"/>
        <v>9180</v>
      </c>
    </row>
    <row r="793" spans="2:6" x14ac:dyDescent="0.25">
      <c r="B793" s="36">
        <v>9200</v>
      </c>
      <c r="C793" s="37" t="s">
        <v>1261</v>
      </c>
      <c r="D793" s="36">
        <v>9000</v>
      </c>
      <c r="E793" s="10">
        <f t="shared" si="24"/>
        <v>9200</v>
      </c>
      <c r="F793" s="10">
        <f t="shared" si="25"/>
        <v>9200</v>
      </c>
    </row>
    <row r="794" spans="2:6" x14ac:dyDescent="0.25">
      <c r="B794" s="36">
        <v>9210</v>
      </c>
      <c r="C794" s="37" t="s">
        <v>1262</v>
      </c>
      <c r="D794" s="36">
        <v>9000</v>
      </c>
      <c r="E794" s="10">
        <f t="shared" si="24"/>
        <v>9200</v>
      </c>
      <c r="F794" s="10">
        <f t="shared" si="25"/>
        <v>9210</v>
      </c>
    </row>
    <row r="795" spans="2:6" x14ac:dyDescent="0.25">
      <c r="B795" s="36">
        <v>9211</v>
      </c>
      <c r="C795" s="37" t="s">
        <v>1262</v>
      </c>
      <c r="D795" s="36">
        <v>9000</v>
      </c>
      <c r="E795" s="10">
        <f t="shared" si="24"/>
        <v>9200</v>
      </c>
      <c r="F795" s="10">
        <f t="shared" si="25"/>
        <v>9210</v>
      </c>
    </row>
    <row r="796" spans="2:6" x14ac:dyDescent="0.25">
      <c r="B796" s="36">
        <v>9220</v>
      </c>
      <c r="C796" s="37" t="s">
        <v>1263</v>
      </c>
      <c r="D796" s="36">
        <v>9000</v>
      </c>
      <c r="E796" s="10">
        <f t="shared" si="24"/>
        <v>9200</v>
      </c>
      <c r="F796" s="10">
        <f t="shared" si="25"/>
        <v>9220</v>
      </c>
    </row>
    <row r="797" spans="2:6" x14ac:dyDescent="0.25">
      <c r="B797" s="36">
        <v>9221</v>
      </c>
      <c r="C797" s="37" t="s">
        <v>1263</v>
      </c>
      <c r="D797" s="36">
        <v>9000</v>
      </c>
      <c r="E797" s="10">
        <f t="shared" si="24"/>
        <v>9200</v>
      </c>
      <c r="F797" s="10">
        <f t="shared" si="25"/>
        <v>9220</v>
      </c>
    </row>
    <row r="798" spans="2:6" x14ac:dyDescent="0.25">
      <c r="B798" s="36">
        <v>9230</v>
      </c>
      <c r="C798" s="37" t="s">
        <v>1264</v>
      </c>
      <c r="D798" s="36">
        <v>9000</v>
      </c>
      <c r="E798" s="10">
        <f t="shared" si="24"/>
        <v>9200</v>
      </c>
      <c r="F798" s="10">
        <f t="shared" si="25"/>
        <v>9230</v>
      </c>
    </row>
    <row r="799" spans="2:6" x14ac:dyDescent="0.25">
      <c r="B799" s="36">
        <v>9231</v>
      </c>
      <c r="C799" s="37" t="s">
        <v>1264</v>
      </c>
      <c r="D799" s="36">
        <v>9000</v>
      </c>
      <c r="E799" s="10">
        <f t="shared" si="24"/>
        <v>9200</v>
      </c>
      <c r="F799" s="10">
        <f t="shared" si="25"/>
        <v>9230</v>
      </c>
    </row>
    <row r="800" spans="2:6" x14ac:dyDescent="0.25">
      <c r="B800" s="36">
        <v>9240</v>
      </c>
      <c r="C800" s="37" t="s">
        <v>1265</v>
      </c>
      <c r="D800" s="36">
        <v>9000</v>
      </c>
      <c r="E800" s="10">
        <f t="shared" si="24"/>
        <v>9200</v>
      </c>
      <c r="F800" s="10">
        <f t="shared" si="25"/>
        <v>9240</v>
      </c>
    </row>
    <row r="801" spans="2:6" x14ac:dyDescent="0.25">
      <c r="B801" s="36">
        <v>9241</v>
      </c>
      <c r="C801" s="37" t="s">
        <v>1265</v>
      </c>
      <c r="D801" s="36">
        <v>9000</v>
      </c>
      <c r="E801" s="10">
        <f t="shared" si="24"/>
        <v>9200</v>
      </c>
      <c r="F801" s="10">
        <f t="shared" si="25"/>
        <v>9240</v>
      </c>
    </row>
    <row r="802" spans="2:6" x14ac:dyDescent="0.25">
      <c r="B802" s="36">
        <v>9250</v>
      </c>
      <c r="C802" s="37" t="s">
        <v>1266</v>
      </c>
      <c r="D802" s="36">
        <v>9000</v>
      </c>
      <c r="E802" s="10">
        <f t="shared" si="24"/>
        <v>9200</v>
      </c>
      <c r="F802" s="10">
        <f t="shared" si="25"/>
        <v>9250</v>
      </c>
    </row>
    <row r="803" spans="2:6" x14ac:dyDescent="0.25">
      <c r="B803" s="36">
        <v>9251</v>
      </c>
      <c r="C803" s="37" t="s">
        <v>1266</v>
      </c>
      <c r="D803" s="36">
        <v>9000</v>
      </c>
      <c r="E803" s="10">
        <f t="shared" si="24"/>
        <v>9200</v>
      </c>
      <c r="F803" s="10">
        <f t="shared" si="25"/>
        <v>9250</v>
      </c>
    </row>
    <row r="804" spans="2:6" x14ac:dyDescent="0.25">
      <c r="B804" s="36">
        <v>9260</v>
      </c>
      <c r="C804" s="37" t="s">
        <v>1267</v>
      </c>
      <c r="D804" s="36">
        <v>9000</v>
      </c>
      <c r="E804" s="10">
        <f t="shared" si="24"/>
        <v>9200</v>
      </c>
      <c r="F804" s="10">
        <f t="shared" si="25"/>
        <v>9260</v>
      </c>
    </row>
    <row r="805" spans="2:6" x14ac:dyDescent="0.25">
      <c r="B805" s="36">
        <v>9261</v>
      </c>
      <c r="C805" s="37" t="s">
        <v>1267</v>
      </c>
      <c r="D805" s="36">
        <v>9000</v>
      </c>
      <c r="E805" s="10">
        <f t="shared" si="24"/>
        <v>9200</v>
      </c>
      <c r="F805" s="10">
        <f t="shared" si="25"/>
        <v>9260</v>
      </c>
    </row>
    <row r="806" spans="2:6" x14ac:dyDescent="0.25">
      <c r="B806" s="36">
        <v>9270</v>
      </c>
      <c r="C806" s="37" t="s">
        <v>1268</v>
      </c>
      <c r="D806" s="36">
        <v>9000</v>
      </c>
      <c r="E806" s="10">
        <f t="shared" si="24"/>
        <v>9200</v>
      </c>
      <c r="F806" s="10">
        <f t="shared" si="25"/>
        <v>9270</v>
      </c>
    </row>
    <row r="807" spans="2:6" x14ac:dyDescent="0.25">
      <c r="B807" s="36">
        <v>9271</v>
      </c>
      <c r="C807" s="37" t="s">
        <v>1268</v>
      </c>
      <c r="D807" s="36">
        <v>9000</v>
      </c>
      <c r="E807" s="10">
        <f t="shared" si="24"/>
        <v>9200</v>
      </c>
      <c r="F807" s="10">
        <f t="shared" si="25"/>
        <v>9270</v>
      </c>
    </row>
    <row r="808" spans="2:6" x14ac:dyDescent="0.25">
      <c r="B808" s="36">
        <v>9280</v>
      </c>
      <c r="C808" s="37" t="s">
        <v>1269</v>
      </c>
      <c r="D808" s="36">
        <v>9000</v>
      </c>
      <c r="E808" s="10">
        <f t="shared" si="24"/>
        <v>9200</v>
      </c>
      <c r="F808" s="10">
        <f t="shared" si="25"/>
        <v>9280</v>
      </c>
    </row>
    <row r="809" spans="2:6" x14ac:dyDescent="0.25">
      <c r="B809" s="36">
        <v>9281</v>
      </c>
      <c r="C809" s="37" t="s">
        <v>1269</v>
      </c>
      <c r="D809" s="36">
        <v>9000</v>
      </c>
      <c r="E809" s="10">
        <f t="shared" si="24"/>
        <v>9200</v>
      </c>
      <c r="F809" s="10">
        <f t="shared" si="25"/>
        <v>9280</v>
      </c>
    </row>
    <row r="810" spans="2:6" x14ac:dyDescent="0.25">
      <c r="B810" s="36">
        <v>9300</v>
      </c>
      <c r="C810" s="37" t="s">
        <v>1270</v>
      </c>
      <c r="D810" s="36">
        <v>9000</v>
      </c>
      <c r="E810" s="10">
        <f t="shared" si="24"/>
        <v>9300</v>
      </c>
      <c r="F810" s="10">
        <f t="shared" si="25"/>
        <v>9300</v>
      </c>
    </row>
    <row r="811" spans="2:6" x14ac:dyDescent="0.25">
      <c r="B811" s="36">
        <v>9310</v>
      </c>
      <c r="C811" s="37" t="s">
        <v>1271</v>
      </c>
      <c r="D811" s="36">
        <v>9000</v>
      </c>
      <c r="E811" s="10">
        <f t="shared" si="24"/>
        <v>9300</v>
      </c>
      <c r="F811" s="10">
        <f t="shared" si="25"/>
        <v>9310</v>
      </c>
    </row>
    <row r="812" spans="2:6" x14ac:dyDescent="0.25">
      <c r="B812" s="36">
        <v>9311</v>
      </c>
      <c r="C812" s="37" t="s">
        <v>1271</v>
      </c>
      <c r="D812" s="36">
        <v>9000</v>
      </c>
      <c r="E812" s="10">
        <f t="shared" si="24"/>
        <v>9300</v>
      </c>
      <c r="F812" s="10">
        <f t="shared" si="25"/>
        <v>9310</v>
      </c>
    </row>
    <row r="813" spans="2:6" x14ac:dyDescent="0.25">
      <c r="B813" s="36">
        <v>9320</v>
      </c>
      <c r="C813" s="37" t="s">
        <v>1272</v>
      </c>
      <c r="D813" s="36">
        <v>9000</v>
      </c>
      <c r="E813" s="10">
        <f t="shared" si="24"/>
        <v>9300</v>
      </c>
      <c r="F813" s="10">
        <f t="shared" si="25"/>
        <v>9320</v>
      </c>
    </row>
    <row r="814" spans="2:6" x14ac:dyDescent="0.25">
      <c r="B814" s="36">
        <v>9321</v>
      </c>
      <c r="C814" s="37" t="s">
        <v>1272</v>
      </c>
      <c r="D814" s="36">
        <v>9000</v>
      </c>
      <c r="E814" s="10">
        <f t="shared" si="24"/>
        <v>9300</v>
      </c>
      <c r="F814" s="10">
        <f t="shared" si="25"/>
        <v>9320</v>
      </c>
    </row>
    <row r="815" spans="2:6" x14ac:dyDescent="0.25">
      <c r="B815" s="36">
        <v>9400</v>
      </c>
      <c r="C815" s="37" t="s">
        <v>1273</v>
      </c>
      <c r="D815" s="36">
        <v>9000</v>
      </c>
      <c r="E815" s="10">
        <f t="shared" si="24"/>
        <v>9400</v>
      </c>
      <c r="F815" s="10">
        <f t="shared" si="25"/>
        <v>9400</v>
      </c>
    </row>
    <row r="816" spans="2:6" x14ac:dyDescent="0.25">
      <c r="B816" s="36">
        <v>9410</v>
      </c>
      <c r="C816" s="37" t="s">
        <v>1274</v>
      </c>
      <c r="D816" s="36">
        <v>9000</v>
      </c>
      <c r="E816" s="10">
        <f t="shared" si="24"/>
        <v>9400</v>
      </c>
      <c r="F816" s="10">
        <f t="shared" si="25"/>
        <v>9410</v>
      </c>
    </row>
    <row r="817" spans="2:6" x14ac:dyDescent="0.25">
      <c r="B817" s="36">
        <v>9411</v>
      </c>
      <c r="C817" s="37" t="s">
        <v>1274</v>
      </c>
      <c r="D817" s="36">
        <v>9000</v>
      </c>
      <c r="E817" s="10">
        <f t="shared" si="24"/>
        <v>9400</v>
      </c>
      <c r="F817" s="10">
        <f t="shared" si="25"/>
        <v>9410</v>
      </c>
    </row>
    <row r="818" spans="2:6" x14ac:dyDescent="0.25">
      <c r="B818" s="36">
        <v>9420</v>
      </c>
      <c r="C818" s="37" t="s">
        <v>1275</v>
      </c>
      <c r="D818" s="36">
        <v>9000</v>
      </c>
      <c r="E818" s="10">
        <f t="shared" si="24"/>
        <v>9400</v>
      </c>
      <c r="F818" s="10">
        <f t="shared" si="25"/>
        <v>9420</v>
      </c>
    </row>
    <row r="819" spans="2:6" x14ac:dyDescent="0.25">
      <c r="B819" s="36">
        <v>9421</v>
      </c>
      <c r="C819" s="37" t="s">
        <v>1275</v>
      </c>
      <c r="D819" s="36">
        <v>9000</v>
      </c>
      <c r="E819" s="10">
        <f t="shared" si="24"/>
        <v>9400</v>
      </c>
      <c r="F819" s="10">
        <f t="shared" si="25"/>
        <v>9420</v>
      </c>
    </row>
    <row r="820" spans="2:6" x14ac:dyDescent="0.25">
      <c r="B820" s="36">
        <v>9500</v>
      </c>
      <c r="C820" s="37" t="s">
        <v>1276</v>
      </c>
      <c r="D820" s="36">
        <v>9000</v>
      </c>
      <c r="E820" s="10">
        <f t="shared" si="24"/>
        <v>9500</v>
      </c>
      <c r="F820" s="10">
        <f t="shared" si="25"/>
        <v>9500</v>
      </c>
    </row>
    <row r="821" spans="2:6" x14ac:dyDescent="0.25">
      <c r="B821" s="36">
        <v>9510</v>
      </c>
      <c r="C821" s="37" t="s">
        <v>1277</v>
      </c>
      <c r="D821" s="36">
        <v>9000</v>
      </c>
      <c r="E821" s="10">
        <f t="shared" si="24"/>
        <v>9500</v>
      </c>
      <c r="F821" s="10">
        <f t="shared" si="25"/>
        <v>9510</v>
      </c>
    </row>
    <row r="822" spans="2:6" x14ac:dyDescent="0.25">
      <c r="B822" s="36">
        <v>9511</v>
      </c>
      <c r="C822" s="37" t="s">
        <v>1277</v>
      </c>
      <c r="D822" s="36">
        <v>9000</v>
      </c>
      <c r="E822" s="10">
        <f t="shared" si="24"/>
        <v>9500</v>
      </c>
      <c r="F822" s="10">
        <f t="shared" si="25"/>
        <v>9510</v>
      </c>
    </row>
    <row r="823" spans="2:6" x14ac:dyDescent="0.25">
      <c r="B823" s="36">
        <v>9600</v>
      </c>
      <c r="C823" s="37" t="s">
        <v>1278</v>
      </c>
      <c r="D823" s="36">
        <v>9000</v>
      </c>
      <c r="E823" s="10">
        <f t="shared" si="24"/>
        <v>9600</v>
      </c>
      <c r="F823" s="10">
        <f t="shared" si="25"/>
        <v>9600</v>
      </c>
    </row>
    <row r="824" spans="2:6" x14ac:dyDescent="0.25">
      <c r="B824" s="36">
        <v>9610</v>
      </c>
      <c r="C824" s="37" t="s">
        <v>1279</v>
      </c>
      <c r="D824" s="36">
        <v>9000</v>
      </c>
      <c r="E824" s="10">
        <f t="shared" si="24"/>
        <v>9600</v>
      </c>
      <c r="F824" s="10">
        <f t="shared" si="25"/>
        <v>9610</v>
      </c>
    </row>
    <row r="825" spans="2:6" x14ac:dyDescent="0.25">
      <c r="B825" s="36">
        <v>9611</v>
      </c>
      <c r="C825" s="37" t="s">
        <v>1279</v>
      </c>
      <c r="D825" s="36">
        <v>9000</v>
      </c>
      <c r="E825" s="10">
        <f t="shared" si="24"/>
        <v>9600</v>
      </c>
      <c r="F825" s="10">
        <f t="shared" si="25"/>
        <v>9610</v>
      </c>
    </row>
    <row r="826" spans="2:6" x14ac:dyDescent="0.25">
      <c r="B826" s="36">
        <v>9620</v>
      </c>
      <c r="C826" s="37" t="s">
        <v>1280</v>
      </c>
      <c r="D826" s="36">
        <v>9000</v>
      </c>
      <c r="E826" s="10">
        <f t="shared" si="24"/>
        <v>9600</v>
      </c>
      <c r="F826" s="10">
        <f t="shared" si="25"/>
        <v>9620</v>
      </c>
    </row>
    <row r="827" spans="2:6" x14ac:dyDescent="0.25">
      <c r="B827" s="36">
        <v>9621</v>
      </c>
      <c r="C827" s="37" t="s">
        <v>1280</v>
      </c>
      <c r="D827" s="36">
        <v>9000</v>
      </c>
      <c r="E827" s="10">
        <f t="shared" si="24"/>
        <v>9600</v>
      </c>
      <c r="F827" s="10">
        <f t="shared" si="25"/>
        <v>9620</v>
      </c>
    </row>
    <row r="828" spans="2:6" x14ac:dyDescent="0.25">
      <c r="B828" s="36">
        <v>9900</v>
      </c>
      <c r="C828" s="37" t="s">
        <v>1281</v>
      </c>
      <c r="D828" s="36">
        <v>9000</v>
      </c>
      <c r="E828" s="10">
        <f t="shared" si="24"/>
        <v>9900</v>
      </c>
      <c r="F828" s="10">
        <f t="shared" si="25"/>
        <v>9900</v>
      </c>
    </row>
    <row r="829" spans="2:6" x14ac:dyDescent="0.25">
      <c r="B829" s="36">
        <v>9910</v>
      </c>
      <c r="C829" s="37" t="s">
        <v>1282</v>
      </c>
      <c r="D829" s="36">
        <v>9000</v>
      </c>
      <c r="E829" s="10">
        <f t="shared" si="24"/>
        <v>9900</v>
      </c>
      <c r="F829" s="10">
        <f t="shared" si="25"/>
        <v>9910</v>
      </c>
    </row>
    <row r="830" spans="2:6" x14ac:dyDescent="0.25">
      <c r="B830" s="36">
        <v>9911</v>
      </c>
      <c r="C830" s="37" t="s">
        <v>1282</v>
      </c>
      <c r="D830" s="36">
        <v>9000</v>
      </c>
      <c r="E830" s="10">
        <f t="shared" si="24"/>
        <v>9900</v>
      </c>
      <c r="F830" s="10">
        <f t="shared" si="25"/>
        <v>9910</v>
      </c>
    </row>
    <row r="831" spans="2:6" x14ac:dyDescent="0.25">
      <c r="B831" s="36">
        <v>9912</v>
      </c>
      <c r="C831" s="37" t="s">
        <v>1283</v>
      </c>
      <c r="D831" s="36">
        <v>9000</v>
      </c>
      <c r="E831" s="10">
        <f t="shared" si="24"/>
        <v>9900</v>
      </c>
      <c r="F831" s="10">
        <f t="shared" si="25"/>
        <v>9910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Art_121_Fr_XXXIII-33</vt:lpstr>
      <vt:lpstr>hoja2</vt:lpstr>
      <vt:lpstr>hoja 3</vt:lpstr>
      <vt:lpstr>'Art_121_Fr_XXXIII-33'!Área_de_impresión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254241</dc:creator>
  <cp:lastModifiedBy>AnaCarolina</cp:lastModifiedBy>
  <cp:lastPrinted>2019-04-25T17:07:54Z</cp:lastPrinted>
  <dcterms:created xsi:type="dcterms:W3CDTF">2017-05-05T18:00:53Z</dcterms:created>
  <dcterms:modified xsi:type="dcterms:W3CDTF">2019-07-18T17:32:03Z</dcterms:modified>
</cp:coreProperties>
</file>