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E:\iSCDFMAR2020\TRANSPARENCIA\2020\3e TRIMESTRE\"/>
    </mc:Choice>
  </mc:AlternateContent>
  <xr:revisionPtr revIDLastSave="0" documentId="13_ncr:1_{C2AC619F-8810-453A-8225-80E3599DC13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81029"/>
</workbook>
</file>

<file path=xl/calcChain.xml><?xml version="1.0" encoding="utf-8"?>
<calcChain xmlns="http://schemas.openxmlformats.org/spreadsheetml/2006/main">
  <c r="I169" i="1" l="1"/>
  <c r="K167" i="1"/>
  <c r="J167" i="1"/>
  <c r="K165" i="1"/>
  <c r="J165" i="1"/>
  <c r="K164" i="1"/>
  <c r="J164" i="1"/>
  <c r="K158" i="1"/>
  <c r="J158" i="1"/>
  <c r="K156" i="1"/>
  <c r="J156" i="1"/>
  <c r="K154" i="1"/>
  <c r="J154" i="1"/>
  <c r="K149" i="1"/>
  <c r="J149" i="1"/>
  <c r="K148" i="1"/>
  <c r="J148" i="1"/>
  <c r="K146" i="1"/>
  <c r="J146" i="1"/>
  <c r="K145" i="1"/>
  <c r="J145" i="1"/>
  <c r="K135" i="1"/>
  <c r="J135" i="1"/>
  <c r="K125" i="1"/>
  <c r="J125" i="1"/>
  <c r="K122" i="1"/>
  <c r="J122" i="1"/>
  <c r="K119" i="1"/>
  <c r="J119" i="1"/>
  <c r="K112" i="1"/>
  <c r="J112" i="1"/>
  <c r="K110" i="1"/>
  <c r="J110" i="1"/>
  <c r="K109" i="1"/>
  <c r="J109" i="1"/>
  <c r="I105" i="1"/>
  <c r="I104" i="1"/>
  <c r="I102" i="1"/>
  <c r="I100" i="1"/>
  <c r="I95" i="1"/>
  <c r="K94" i="1"/>
  <c r="J94" i="1"/>
  <c r="K91" i="1"/>
  <c r="J91" i="1"/>
  <c r="K90" i="1"/>
  <c r="J90" i="1"/>
  <c r="I85" i="1"/>
  <c r="I84" i="1"/>
  <c r="I83" i="1"/>
  <c r="K80" i="1"/>
  <c r="J80" i="1"/>
  <c r="I79" i="1"/>
  <c r="I78" i="1"/>
  <c r="I77" i="1"/>
  <c r="I76" i="1"/>
  <c r="I75" i="1"/>
  <c r="I74" i="1"/>
  <c r="I72" i="1"/>
  <c r="K68" i="1"/>
  <c r="J68" i="1"/>
  <c r="K67" i="1"/>
  <c r="J67" i="1"/>
  <c r="K66" i="1"/>
  <c r="J66" i="1"/>
  <c r="K65" i="1"/>
  <c r="J65" i="1"/>
  <c r="K58" i="1"/>
  <c r="J58" i="1"/>
  <c r="K56" i="1"/>
  <c r="J56" i="1"/>
  <c r="K55" i="1"/>
  <c r="J55" i="1"/>
  <c r="K40" i="1"/>
  <c r="J40" i="1"/>
  <c r="K37" i="1"/>
  <c r="J37" i="1"/>
  <c r="K11" i="1"/>
  <c r="J11" i="1"/>
</calcChain>
</file>

<file path=xl/sharedStrings.xml><?xml version="1.0" encoding="utf-8"?>
<sst xmlns="http://schemas.openxmlformats.org/spreadsheetml/2006/main" count="551" uniqueCount="106">
  <si>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</si>
  <si>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</si>
  <si>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</si>
  <si>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</si>
  <si>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</si>
  <si>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</si>
  <si>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</si>
  <si>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</si>
  <si>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</si>
  <si>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</si>
  <si>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</si>
  <si>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</si>
  <si>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</si>
  <si>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</si>
  <si>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</si>
  <si>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</si>
  <si>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</si>
  <si>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</si>
  <si>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</si>
  <si>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</si>
  <si>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</si>
  <si>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</si>
  <si>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</si>
  <si>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</si>
  <si>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</si>
  <si>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</si>
  <si>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</si>
  <si>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</si>
  <si>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</si>
  <si>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</si>
  <si>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</si>
  <si>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</si>
  <si>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</si>
  <si>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</si>
  <si>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</si>
  <si>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</si>
  <si>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</si>
  <si>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</si>
  <si>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</si>
  <si>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</si>
  <si>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</si>
  <si>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</si>
  <si>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</si>
  <si>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</si>
  <si>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</si>
  <si>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</si>
  <si>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</si>
  <si>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</si>
  <si>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</si>
  <si>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</si>
  <si>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</si>
  <si>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</si>
  <si>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</si>
  <si>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de base del personal</t>
  </si>
  <si>
    <t>https://drive.google.com/open?id=11j_OgI7XLR2oTNYufMOSFFqNasTzdbnD</t>
  </si>
  <si>
    <t>Coordinación de Administración y Finanzas</t>
  </si>
  <si>
    <t>Honorarios asimilables</t>
  </si>
  <si>
    <t>Coordinacion de Administración y Finanzas</t>
  </si>
  <si>
    <t>Gratificacion de fin de año</t>
  </si>
  <si>
    <t>Aportaciones al IMSS</t>
  </si>
  <si>
    <t>Aportaciones al fondo de ahorro</t>
  </si>
  <si>
    <t>Aportaciones al SAR</t>
  </si>
  <si>
    <t>Primas por seguro</t>
  </si>
  <si>
    <t>Asignaciones</t>
  </si>
  <si>
    <t>Otras prestaciones</t>
  </si>
  <si>
    <t>Materiales , utiles</t>
  </si>
  <si>
    <t>Material estadistico</t>
  </si>
  <si>
    <t>Material impreso</t>
  </si>
  <si>
    <t>Material de limpieza</t>
  </si>
  <si>
    <t>Productos alimenticios</t>
  </si>
  <si>
    <t>Mateerial electrico</t>
  </si>
  <si>
    <t>Materiales complementarios</t>
  </si>
  <si>
    <t>Combustible</t>
  </si>
  <si>
    <t>Vestuario y uniformes</t>
  </si>
  <si>
    <t>Prendas de seguridad</t>
  </si>
  <si>
    <t>Herramientas menores</t>
  </si>
  <si>
    <t>Refacciones y accesorios</t>
  </si>
  <si>
    <t>Refacciones y accesorios menores</t>
  </si>
  <si>
    <t>Servicio de energia electrica</t>
  </si>
  <si>
    <t>Agua potable</t>
  </si>
  <si>
    <t>Telefonia tradicional</t>
  </si>
  <si>
    <t>Servicios de telecomunicacion</t>
  </si>
  <si>
    <t>Servicios de acceso</t>
  </si>
  <si>
    <t>Servicios integrales</t>
  </si>
  <si>
    <t>Arrendamientos de edificio</t>
  </si>
  <si>
    <t>Servicios legales</t>
  </si>
  <si>
    <t>Servicios de diseño</t>
  </si>
  <si>
    <t>Servicios de capacitacion</t>
  </si>
  <si>
    <t>Servicios de investigacion</t>
  </si>
  <si>
    <t>Servicios de apoyo administrativo</t>
  </si>
  <si>
    <t>Servicios de impresión</t>
  </si>
  <si>
    <t>Servicios de vigilancia</t>
  </si>
  <si>
    <t>Servicios financieros</t>
  </si>
  <si>
    <t>Seguro de bienes patrimoniales</t>
  </si>
  <si>
    <t>Conservacion y mantenimiento</t>
  </si>
  <si>
    <t>Instalacion y reparacion</t>
  </si>
  <si>
    <t>Reparacion, mantenimiento y conservacion</t>
  </si>
  <si>
    <t>Servicios de limpieza</t>
  </si>
  <si>
    <t>Servicios de jardineria</t>
  </si>
  <si>
    <t>Impuestos y derechos</t>
  </si>
  <si>
    <t>Impuestos sobre nomina</t>
  </si>
  <si>
    <t>Otros impuestos</t>
  </si>
  <si>
    <t>Arrendamiento de edificio</t>
  </si>
  <si>
    <t>https://drive.google.com/file/d/1HkB7V5IN03C33fhzX-doxcOHR32EJJWC/view?usp=sharing</t>
  </si>
  <si>
    <t>Prima de Vacaciones</t>
  </si>
  <si>
    <t>Materiales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</si>
</sst>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2"/>
    <xf numFmtId="164" fontId="0" fillId="0" borderId="0" xfId="1" applyNumberFormat="1" applyFont="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kB7V5IN03C33fhzX-doxcOHR32EJJWC/view?usp=sharing" TargetMode="External"/><Relationship Id="rId3" Type="http://schemas.openxmlformats.org/officeDocument/2006/relationships/hyperlink" Target="https://drive.google.com/file/d/1HkB7V5IN03C33fhzX-doxcOHR32EJJWC/view?usp=sharing" TargetMode="External"/><Relationship Id="rId7" Type="http://schemas.openxmlformats.org/officeDocument/2006/relationships/hyperlink" Target="https://drive.google.com/file/d/1HkB7V5IN03C33fhzX-doxcOHR32EJJWC/view?usp=sharing" TargetMode="External"/><Relationship Id="rId2" Type="http://schemas.openxmlformats.org/officeDocument/2006/relationships/hyperlink" Target="https://drive.google.com/open?id=11j_OgI7XLR2oTNYufMOSFFqNasTzdbnD" TargetMode="External"/><Relationship Id="rId1" Type="http://schemas.openxmlformats.org/officeDocument/2006/relationships/hyperlink" Target="https://drive.google.com/open?id=11j_OgI7XLR2oTNYufMOSFFqNasTzdbnD" TargetMode="External"/><Relationship Id="rId6" Type="http://schemas.openxmlformats.org/officeDocument/2006/relationships/hyperlink" Target="https://drive.google.com/file/d/1HkB7V5IN03C33fhzX-doxcOHR32EJJWC/view?usp=sharing" TargetMode="External"/><Relationship Id="rId5" Type="http://schemas.openxmlformats.org/officeDocument/2006/relationships/hyperlink" Target="https://drive.google.com/file/d/1HkB7V5IN03C33fhzX-doxcOHR32EJJWC/view?usp=sharing" TargetMode="External"/><Relationship Id="rId4" Type="http://schemas.openxmlformats.org/officeDocument/2006/relationships/hyperlink" Target="https://drive.google.com/file/d/1HkB7V5IN03C33fhzX-doxcOHR32EJJW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9"/>
  <sheetViews>
    <sheetView tabSelected="1" topLeftCell="A158" zoomScale="90" zoomScaleNormal="90" workbookViewId="0">
      <selection activeCell="A170" sqref="A170:XFD3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2020</v>
      </c>
      <c r="B8" s="2">
        <v>43831</v>
      </c>
      <c r="C8" s="2">
        <v>43921</v>
      </c>
      <c r="D8">
        <v>1000</v>
      </c>
      <c r="E8">
        <v>1100</v>
      </c>
      <c r="F8">
        <v>1131</v>
      </c>
      <c r="G8" t="s">
        <v>53</v>
      </c>
      <c r="H8">
        <v>485967</v>
      </c>
      <c r="I8">
        <v>485967</v>
      </c>
      <c r="J8">
        <v>0</v>
      </c>
      <c r="K8">
        <v>484617</v>
      </c>
      <c r="L8">
        <v>484617</v>
      </c>
      <c r="M8">
        <v>484617</v>
      </c>
      <c r="O8" s="3" t="s">
        <v>54</v>
      </c>
      <c r="P8" t="s">
        <v>55</v>
      </c>
      <c r="Q8" s="2">
        <v>43931</v>
      </c>
      <c r="R8" s="2">
        <v>43931</v>
      </c>
    </row>
    <row r="9" spans="1:19" x14ac:dyDescent="0.25">
      <c r="A9">
        <v>2020</v>
      </c>
      <c r="B9" s="2">
        <v>43831</v>
      </c>
      <c r="C9" s="2">
        <v>43921</v>
      </c>
      <c r="D9">
        <v>1000</v>
      </c>
      <c r="E9">
        <v>1200</v>
      </c>
      <c r="F9">
        <v>1211</v>
      </c>
      <c r="G9" t="s">
        <v>56</v>
      </c>
      <c r="H9">
        <v>2703501</v>
      </c>
      <c r="I9">
        <v>2703501</v>
      </c>
      <c r="J9">
        <v>2693232</v>
      </c>
      <c r="K9">
        <v>2693232</v>
      </c>
      <c r="L9">
        <v>2693232</v>
      </c>
      <c r="M9">
        <v>2693232</v>
      </c>
      <c r="O9" s="3" t="s">
        <v>54</v>
      </c>
      <c r="P9" t="s">
        <v>57</v>
      </c>
      <c r="Q9" s="2">
        <v>43931</v>
      </c>
      <c r="R9" s="2">
        <v>43931</v>
      </c>
    </row>
    <row r="10" spans="1:19" x14ac:dyDescent="0.25">
      <c r="A10">
        <v>2020</v>
      </c>
      <c r="B10" s="2">
        <v>43831</v>
      </c>
      <c r="C10" s="2">
        <v>43921</v>
      </c>
      <c r="D10">
        <v>1000</v>
      </c>
      <c r="E10">
        <v>1300</v>
      </c>
      <c r="F10">
        <v>1323</v>
      </c>
      <c r="G10" t="s">
        <v>58</v>
      </c>
      <c r="H10">
        <v>76816</v>
      </c>
      <c r="I10">
        <v>76816</v>
      </c>
      <c r="J10">
        <v>0</v>
      </c>
      <c r="K10">
        <v>0</v>
      </c>
      <c r="L10">
        <v>0</v>
      </c>
      <c r="M10">
        <v>0</v>
      </c>
      <c r="O10" s="3" t="s">
        <v>54</v>
      </c>
      <c r="P10" t="s">
        <v>57</v>
      </c>
      <c r="Q10" s="2">
        <v>43931</v>
      </c>
      <c r="R10" s="2">
        <v>43931</v>
      </c>
    </row>
    <row r="11" spans="1:19" x14ac:dyDescent="0.25">
      <c r="A11">
        <v>2020</v>
      </c>
      <c r="B11" s="2">
        <v>43831</v>
      </c>
      <c r="C11" s="2">
        <v>43921</v>
      </c>
      <c r="D11">
        <v>1000</v>
      </c>
      <c r="E11">
        <v>1400</v>
      </c>
      <c r="F11">
        <v>1412</v>
      </c>
      <c r="G11" t="s">
        <v>59</v>
      </c>
      <c r="H11">
        <v>267728</v>
      </c>
      <c r="I11">
        <v>267728</v>
      </c>
      <c r="J11">
        <f>167217.28+60655.99</f>
        <v>227873.27</v>
      </c>
      <c r="K11">
        <f>167217.28+60655.99</f>
        <v>227873.27</v>
      </c>
      <c r="L11">
        <v>167217.28</v>
      </c>
      <c r="M11">
        <v>167217.28</v>
      </c>
      <c r="O11" s="3" t="s">
        <v>54</v>
      </c>
      <c r="P11" t="s">
        <v>57</v>
      </c>
      <c r="Q11" s="2">
        <v>43931</v>
      </c>
      <c r="R11" s="2">
        <v>43931</v>
      </c>
    </row>
    <row r="12" spans="1:19" x14ac:dyDescent="0.25">
      <c r="A12">
        <v>2020</v>
      </c>
      <c r="B12" s="2">
        <v>43831</v>
      </c>
      <c r="C12" s="2">
        <v>43921</v>
      </c>
      <c r="D12">
        <v>1000</v>
      </c>
      <c r="E12">
        <v>1400</v>
      </c>
      <c r="F12">
        <v>1422</v>
      </c>
      <c r="G12" t="s">
        <v>60</v>
      </c>
      <c r="H12">
        <v>248370</v>
      </c>
      <c r="I12">
        <v>248370</v>
      </c>
      <c r="J12">
        <v>80413.09</v>
      </c>
      <c r="K12">
        <v>80413.09</v>
      </c>
      <c r="L12">
        <v>80413.09</v>
      </c>
      <c r="M12">
        <v>80413.09</v>
      </c>
      <c r="O12" s="3" t="s">
        <v>54</v>
      </c>
      <c r="P12" t="s">
        <v>57</v>
      </c>
      <c r="Q12" s="2">
        <v>43931</v>
      </c>
      <c r="R12" s="2">
        <v>43931</v>
      </c>
    </row>
    <row r="13" spans="1:19" x14ac:dyDescent="0.25">
      <c r="A13">
        <v>2020</v>
      </c>
      <c r="B13" s="2">
        <v>43831</v>
      </c>
      <c r="C13" s="2">
        <v>43921</v>
      </c>
      <c r="D13">
        <v>1000</v>
      </c>
      <c r="E13">
        <v>1400</v>
      </c>
      <c r="F13">
        <v>1431</v>
      </c>
      <c r="G13" t="s">
        <v>61</v>
      </c>
      <c r="H13">
        <v>99348</v>
      </c>
      <c r="I13">
        <v>99348</v>
      </c>
      <c r="J13">
        <v>32165.25</v>
      </c>
      <c r="K13">
        <v>32165.25</v>
      </c>
      <c r="L13">
        <v>32165.25</v>
      </c>
      <c r="M13">
        <v>32165.25</v>
      </c>
      <c r="O13" s="3" t="s">
        <v>54</v>
      </c>
      <c r="P13" t="s">
        <v>57</v>
      </c>
      <c r="Q13" s="2">
        <v>43931</v>
      </c>
      <c r="R13" s="2">
        <v>43931</v>
      </c>
    </row>
    <row r="14" spans="1:19" x14ac:dyDescent="0.25">
      <c r="A14">
        <v>2020</v>
      </c>
      <c r="B14" s="2">
        <v>43831</v>
      </c>
      <c r="C14" s="2">
        <v>43921</v>
      </c>
      <c r="D14">
        <v>1000</v>
      </c>
      <c r="E14">
        <v>1400</v>
      </c>
      <c r="F14">
        <v>1441</v>
      </c>
      <c r="G14" t="s">
        <v>62</v>
      </c>
      <c r="H14">
        <v>306731</v>
      </c>
      <c r="I14">
        <v>306731</v>
      </c>
      <c r="J14">
        <v>42771.85</v>
      </c>
      <c r="K14">
        <v>42771.85</v>
      </c>
      <c r="L14">
        <v>0</v>
      </c>
      <c r="M14">
        <v>0</v>
      </c>
      <c r="O14" s="3" t="s">
        <v>54</v>
      </c>
      <c r="P14" t="s">
        <v>57</v>
      </c>
      <c r="Q14" s="2">
        <v>43931</v>
      </c>
      <c r="R14" s="2">
        <v>43931</v>
      </c>
    </row>
    <row r="15" spans="1:19" x14ac:dyDescent="0.25">
      <c r="A15">
        <v>2020</v>
      </c>
      <c r="B15" s="2">
        <v>43831</v>
      </c>
      <c r="C15" s="2">
        <v>43921</v>
      </c>
      <c r="D15">
        <v>1000</v>
      </c>
      <c r="E15">
        <v>1500</v>
      </c>
      <c r="F15">
        <v>1591</v>
      </c>
      <c r="G15" t="s">
        <v>63</v>
      </c>
      <c r="H15">
        <v>1813272</v>
      </c>
      <c r="I15">
        <v>1813272</v>
      </c>
      <c r="J15">
        <v>1813272</v>
      </c>
      <c r="K15">
        <v>1813272</v>
      </c>
      <c r="L15">
        <v>1813272</v>
      </c>
      <c r="M15">
        <v>1813272</v>
      </c>
      <c r="O15" s="3" t="s">
        <v>54</v>
      </c>
      <c r="P15" t="s">
        <v>57</v>
      </c>
      <c r="Q15" s="2">
        <v>43931</v>
      </c>
      <c r="R15" s="2">
        <v>43931</v>
      </c>
    </row>
    <row r="16" spans="1:19" x14ac:dyDescent="0.25">
      <c r="A16">
        <v>2020</v>
      </c>
      <c r="B16" s="2">
        <v>43831</v>
      </c>
      <c r="C16" s="2">
        <v>43921</v>
      </c>
      <c r="D16">
        <v>1000</v>
      </c>
      <c r="E16">
        <v>1500</v>
      </c>
      <c r="F16">
        <v>1599</v>
      </c>
      <c r="G16" t="s">
        <v>64</v>
      </c>
      <c r="H16">
        <v>4104</v>
      </c>
      <c r="I16">
        <v>4104</v>
      </c>
      <c r="J16">
        <v>4095</v>
      </c>
      <c r="K16">
        <v>4095</v>
      </c>
      <c r="L16">
        <v>4095</v>
      </c>
      <c r="M16">
        <v>4095</v>
      </c>
      <c r="O16" s="3" t="s">
        <v>54</v>
      </c>
      <c r="P16" t="s">
        <v>57</v>
      </c>
      <c r="Q16" s="2">
        <v>43931</v>
      </c>
      <c r="R16" s="2">
        <v>43931</v>
      </c>
    </row>
    <row r="17" spans="1:18" x14ac:dyDescent="0.25">
      <c r="A17">
        <v>2020</v>
      </c>
      <c r="B17" s="2">
        <v>43831</v>
      </c>
      <c r="C17" s="2">
        <v>43921</v>
      </c>
      <c r="D17">
        <v>2000</v>
      </c>
      <c r="E17">
        <v>2100</v>
      </c>
      <c r="F17">
        <v>2111</v>
      </c>
      <c r="G17" t="s">
        <v>65</v>
      </c>
      <c r="H17">
        <v>63915</v>
      </c>
      <c r="I17">
        <v>63915</v>
      </c>
      <c r="J17">
        <v>0</v>
      </c>
      <c r="K17">
        <v>0</v>
      </c>
      <c r="L17">
        <v>0</v>
      </c>
      <c r="M17">
        <v>0</v>
      </c>
      <c r="O17" s="3" t="s">
        <v>54</v>
      </c>
      <c r="P17" t="s">
        <v>57</v>
      </c>
      <c r="Q17" s="2">
        <v>43931</v>
      </c>
      <c r="R17" s="2">
        <v>43931</v>
      </c>
    </row>
    <row r="18" spans="1:18" x14ac:dyDescent="0.25">
      <c r="A18">
        <v>2020</v>
      </c>
      <c r="B18" s="2">
        <v>43831</v>
      </c>
      <c r="C18" s="2">
        <v>43921</v>
      </c>
      <c r="D18">
        <v>2000</v>
      </c>
      <c r="E18">
        <v>2100</v>
      </c>
      <c r="F18">
        <v>2131</v>
      </c>
      <c r="G18" t="s">
        <v>66</v>
      </c>
      <c r="H18">
        <v>501</v>
      </c>
      <c r="I18">
        <v>501</v>
      </c>
      <c r="J18">
        <v>0</v>
      </c>
      <c r="K18">
        <v>0</v>
      </c>
      <c r="L18">
        <v>0</v>
      </c>
      <c r="M18">
        <v>0</v>
      </c>
      <c r="O18" s="3" t="s">
        <v>54</v>
      </c>
      <c r="P18" t="s">
        <v>57</v>
      </c>
      <c r="Q18" s="2">
        <v>43931</v>
      </c>
      <c r="R18" s="2">
        <v>43931</v>
      </c>
    </row>
    <row r="19" spans="1:18" x14ac:dyDescent="0.25">
      <c r="A19">
        <v>2020</v>
      </c>
      <c r="B19" s="2">
        <v>43831</v>
      </c>
      <c r="C19" s="2">
        <v>43921</v>
      </c>
      <c r="D19">
        <v>2000</v>
      </c>
      <c r="E19">
        <v>2100</v>
      </c>
      <c r="F19">
        <v>2141</v>
      </c>
      <c r="G19" t="s">
        <v>65</v>
      </c>
      <c r="H19">
        <v>95478</v>
      </c>
      <c r="I19">
        <v>95478</v>
      </c>
      <c r="J19">
        <v>0</v>
      </c>
      <c r="K19">
        <v>0</v>
      </c>
      <c r="L19">
        <v>0</v>
      </c>
      <c r="M19">
        <v>0</v>
      </c>
      <c r="O19" s="3" t="s">
        <v>54</v>
      </c>
      <c r="P19" t="s">
        <v>57</v>
      </c>
      <c r="Q19" s="2">
        <v>43931</v>
      </c>
      <c r="R19" s="2">
        <v>43931</v>
      </c>
    </row>
    <row r="20" spans="1:18" x14ac:dyDescent="0.25">
      <c r="A20">
        <v>2020</v>
      </c>
      <c r="B20" s="2">
        <v>43831</v>
      </c>
      <c r="C20" s="2">
        <v>43921</v>
      </c>
      <c r="D20">
        <v>2000</v>
      </c>
      <c r="E20">
        <v>2100</v>
      </c>
      <c r="F20">
        <v>2151</v>
      </c>
      <c r="G20" t="s">
        <v>67</v>
      </c>
      <c r="H20">
        <v>3750</v>
      </c>
      <c r="I20">
        <v>3750</v>
      </c>
      <c r="J20">
        <v>0</v>
      </c>
      <c r="K20">
        <v>0</v>
      </c>
      <c r="L20">
        <v>0</v>
      </c>
      <c r="M20">
        <v>0</v>
      </c>
      <c r="O20" s="3" t="s">
        <v>54</v>
      </c>
      <c r="P20" t="s">
        <v>57</v>
      </c>
      <c r="Q20" s="2">
        <v>43931</v>
      </c>
      <c r="R20" s="2">
        <v>43931</v>
      </c>
    </row>
    <row r="21" spans="1:18" x14ac:dyDescent="0.25">
      <c r="A21">
        <v>2020</v>
      </c>
      <c r="B21" s="2">
        <v>43831</v>
      </c>
      <c r="C21" s="2">
        <v>43921</v>
      </c>
      <c r="D21">
        <v>2000</v>
      </c>
      <c r="E21">
        <v>2100</v>
      </c>
      <c r="F21">
        <v>2161</v>
      </c>
      <c r="G21" t="s">
        <v>68</v>
      </c>
      <c r="H21">
        <v>20001</v>
      </c>
      <c r="I21">
        <v>20001</v>
      </c>
      <c r="J21">
        <v>0</v>
      </c>
      <c r="K21">
        <v>0</v>
      </c>
      <c r="L21">
        <v>0</v>
      </c>
      <c r="M21">
        <v>0</v>
      </c>
      <c r="O21" s="3" t="s">
        <v>54</v>
      </c>
      <c r="P21" t="s">
        <v>57</v>
      </c>
      <c r="Q21" s="2">
        <v>43931</v>
      </c>
      <c r="R21" s="2">
        <v>43931</v>
      </c>
    </row>
    <row r="22" spans="1:18" x14ac:dyDescent="0.25">
      <c r="A22">
        <v>2020</v>
      </c>
      <c r="B22" s="2">
        <v>43831</v>
      </c>
      <c r="C22" s="2">
        <v>43921</v>
      </c>
      <c r="D22">
        <v>2000</v>
      </c>
      <c r="E22">
        <v>2100</v>
      </c>
      <c r="F22">
        <v>2171</v>
      </c>
      <c r="G22" t="s">
        <v>65</v>
      </c>
      <c r="H22">
        <v>2487</v>
      </c>
      <c r="I22">
        <v>2487</v>
      </c>
      <c r="J22">
        <v>0</v>
      </c>
      <c r="K22">
        <v>0</v>
      </c>
      <c r="L22">
        <v>0</v>
      </c>
      <c r="M22">
        <v>0</v>
      </c>
      <c r="O22" s="3" t="s">
        <v>54</v>
      </c>
      <c r="P22" t="s">
        <v>57</v>
      </c>
      <c r="Q22" s="2">
        <v>43931</v>
      </c>
      <c r="R22" s="2">
        <v>43931</v>
      </c>
    </row>
    <row r="23" spans="1:18" x14ac:dyDescent="0.25">
      <c r="A23">
        <v>2020</v>
      </c>
      <c r="B23" s="2">
        <v>43831</v>
      </c>
      <c r="C23" s="2">
        <v>43921</v>
      </c>
      <c r="D23">
        <v>2000</v>
      </c>
      <c r="E23">
        <v>2200</v>
      </c>
      <c r="F23">
        <v>2211</v>
      </c>
      <c r="G23" t="s">
        <v>69</v>
      </c>
      <c r="H23">
        <v>33126</v>
      </c>
      <c r="I23">
        <v>33126</v>
      </c>
      <c r="J23">
        <v>0</v>
      </c>
      <c r="K23">
        <v>0</v>
      </c>
      <c r="L23">
        <v>0</v>
      </c>
      <c r="M23">
        <v>0</v>
      </c>
      <c r="O23" s="3" t="s">
        <v>54</v>
      </c>
      <c r="P23" t="s">
        <v>57</v>
      </c>
      <c r="Q23" s="2">
        <v>43931</v>
      </c>
      <c r="R23" s="2">
        <v>43931</v>
      </c>
    </row>
    <row r="24" spans="1:18" x14ac:dyDescent="0.25">
      <c r="A24">
        <v>2020</v>
      </c>
      <c r="B24" s="2">
        <v>43831</v>
      </c>
      <c r="C24" s="2">
        <v>43921</v>
      </c>
      <c r="D24">
        <v>2000</v>
      </c>
      <c r="E24">
        <v>2400</v>
      </c>
      <c r="F24">
        <v>2461</v>
      </c>
      <c r="G24" t="s">
        <v>70</v>
      </c>
      <c r="H24">
        <v>9999</v>
      </c>
      <c r="I24">
        <v>9999</v>
      </c>
      <c r="J24">
        <v>0</v>
      </c>
      <c r="K24">
        <v>0</v>
      </c>
      <c r="L24">
        <v>0</v>
      </c>
      <c r="M24">
        <v>0</v>
      </c>
      <c r="O24" s="3" t="s">
        <v>54</v>
      </c>
      <c r="P24" t="s">
        <v>57</v>
      </c>
      <c r="Q24" s="2">
        <v>43931</v>
      </c>
      <c r="R24" s="2">
        <v>43931</v>
      </c>
    </row>
    <row r="25" spans="1:18" x14ac:dyDescent="0.25">
      <c r="A25">
        <v>2020</v>
      </c>
      <c r="B25" s="2">
        <v>43831</v>
      </c>
      <c r="C25" s="2">
        <v>43921</v>
      </c>
      <c r="D25">
        <v>2000</v>
      </c>
      <c r="E25">
        <v>2400</v>
      </c>
      <c r="F25">
        <v>2481</v>
      </c>
      <c r="G25" t="s">
        <v>71</v>
      </c>
      <c r="H25">
        <v>9999</v>
      </c>
      <c r="I25">
        <v>9999</v>
      </c>
      <c r="J25">
        <v>0</v>
      </c>
      <c r="K25">
        <v>0</v>
      </c>
      <c r="L25">
        <v>0</v>
      </c>
      <c r="M25">
        <v>0</v>
      </c>
      <c r="O25" s="3" t="s">
        <v>54</v>
      </c>
      <c r="P25" t="s">
        <v>57</v>
      </c>
      <c r="Q25" s="2">
        <v>43931</v>
      </c>
      <c r="R25" s="2">
        <v>43931</v>
      </c>
    </row>
    <row r="26" spans="1:18" x14ac:dyDescent="0.25">
      <c r="A26">
        <v>2020</v>
      </c>
      <c r="B26" s="2">
        <v>43831</v>
      </c>
      <c r="C26" s="2">
        <v>43921</v>
      </c>
      <c r="D26">
        <v>2000</v>
      </c>
      <c r="E26">
        <v>2600</v>
      </c>
      <c r="F26">
        <v>2611</v>
      </c>
      <c r="G26" t="s">
        <v>72</v>
      </c>
      <c r="H26">
        <v>75999</v>
      </c>
      <c r="I26">
        <v>75999</v>
      </c>
      <c r="J26">
        <v>20340.740000000002</v>
      </c>
      <c r="K26">
        <v>20340.740000000002</v>
      </c>
      <c r="L26">
        <v>20340.740000000002</v>
      </c>
      <c r="M26">
        <v>20340.740000000002</v>
      </c>
      <c r="O26" s="3" t="s">
        <v>54</v>
      </c>
      <c r="P26" t="s">
        <v>57</v>
      </c>
      <c r="Q26" s="2">
        <v>43931</v>
      </c>
      <c r="R26" s="2">
        <v>43931</v>
      </c>
    </row>
    <row r="27" spans="1:18" x14ac:dyDescent="0.25">
      <c r="A27">
        <v>2020</v>
      </c>
      <c r="B27" s="2">
        <v>43831</v>
      </c>
      <c r="C27" s="2">
        <v>43921</v>
      </c>
      <c r="D27">
        <v>2000</v>
      </c>
      <c r="E27">
        <v>2700</v>
      </c>
      <c r="F27">
        <v>2711</v>
      </c>
      <c r="G27" t="s">
        <v>73</v>
      </c>
      <c r="H27">
        <v>35001</v>
      </c>
      <c r="I27">
        <v>35001</v>
      </c>
      <c r="J27">
        <v>0</v>
      </c>
      <c r="K27">
        <v>0</v>
      </c>
      <c r="L27">
        <v>0</v>
      </c>
      <c r="M27">
        <v>0</v>
      </c>
      <c r="O27" s="3" t="s">
        <v>54</v>
      </c>
      <c r="P27" t="s">
        <v>57</v>
      </c>
      <c r="Q27" s="2">
        <v>43931</v>
      </c>
      <c r="R27" s="2">
        <v>43931</v>
      </c>
    </row>
    <row r="28" spans="1:18" x14ac:dyDescent="0.25">
      <c r="A28">
        <v>2020</v>
      </c>
      <c r="B28" s="2">
        <v>43831</v>
      </c>
      <c r="C28" s="2">
        <v>43921</v>
      </c>
      <c r="D28">
        <v>2000</v>
      </c>
      <c r="E28">
        <v>2700</v>
      </c>
      <c r="F28">
        <v>2721</v>
      </c>
      <c r="G28" t="s">
        <v>74</v>
      </c>
      <c r="H28">
        <v>6249</v>
      </c>
      <c r="I28">
        <v>6249</v>
      </c>
      <c r="J28">
        <v>0</v>
      </c>
      <c r="K28">
        <v>0</v>
      </c>
      <c r="L28">
        <v>0</v>
      </c>
      <c r="M28">
        <v>0</v>
      </c>
      <c r="O28" s="3" t="s">
        <v>54</v>
      </c>
      <c r="P28" t="s">
        <v>57</v>
      </c>
      <c r="Q28" s="2">
        <v>43931</v>
      </c>
      <c r="R28" s="2">
        <v>43931</v>
      </c>
    </row>
    <row r="29" spans="1:18" x14ac:dyDescent="0.25">
      <c r="A29">
        <v>2020</v>
      </c>
      <c r="B29" s="2">
        <v>43831</v>
      </c>
      <c r="C29" s="2">
        <v>43921</v>
      </c>
      <c r="D29">
        <v>2000</v>
      </c>
      <c r="E29">
        <v>2900</v>
      </c>
      <c r="F29">
        <v>2911</v>
      </c>
      <c r="G29" t="s">
        <v>75</v>
      </c>
      <c r="H29">
        <v>5001</v>
      </c>
      <c r="I29">
        <v>5001</v>
      </c>
      <c r="J29">
        <v>0</v>
      </c>
      <c r="K29">
        <v>0</v>
      </c>
      <c r="L29">
        <v>0</v>
      </c>
      <c r="M29">
        <v>0</v>
      </c>
      <c r="O29" s="3" t="s">
        <v>54</v>
      </c>
      <c r="P29" t="s">
        <v>57</v>
      </c>
      <c r="Q29" s="2">
        <v>43931</v>
      </c>
      <c r="R29" s="2">
        <v>43931</v>
      </c>
    </row>
    <row r="30" spans="1:18" x14ac:dyDescent="0.25">
      <c r="A30">
        <v>2020</v>
      </c>
      <c r="B30" s="2">
        <v>43831</v>
      </c>
      <c r="C30" s="2">
        <v>43921</v>
      </c>
      <c r="D30">
        <v>2000</v>
      </c>
      <c r="E30">
        <v>2900</v>
      </c>
      <c r="F30">
        <v>2921</v>
      </c>
      <c r="G30" t="s">
        <v>76</v>
      </c>
      <c r="H30">
        <v>2499</v>
      </c>
      <c r="I30">
        <v>2499</v>
      </c>
      <c r="J30">
        <v>0</v>
      </c>
      <c r="K30">
        <v>0</v>
      </c>
      <c r="L30">
        <v>0</v>
      </c>
      <c r="M30">
        <v>0</v>
      </c>
      <c r="O30" s="3" t="s">
        <v>54</v>
      </c>
      <c r="P30" t="s">
        <v>57</v>
      </c>
      <c r="Q30" s="2">
        <v>43931</v>
      </c>
      <c r="R30" s="2">
        <v>43931</v>
      </c>
    </row>
    <row r="31" spans="1:18" x14ac:dyDescent="0.25">
      <c r="A31">
        <v>2020</v>
      </c>
      <c r="B31" s="2">
        <v>43831</v>
      </c>
      <c r="C31" s="2">
        <v>43921</v>
      </c>
      <c r="D31">
        <v>2000</v>
      </c>
      <c r="E31">
        <v>2900</v>
      </c>
      <c r="F31">
        <v>2931</v>
      </c>
      <c r="G31" t="s">
        <v>76</v>
      </c>
      <c r="H31">
        <v>2499</v>
      </c>
      <c r="I31">
        <v>2499</v>
      </c>
      <c r="J31">
        <v>0</v>
      </c>
      <c r="K31">
        <v>0</v>
      </c>
      <c r="L31">
        <v>0</v>
      </c>
      <c r="M31">
        <v>0</v>
      </c>
      <c r="O31" s="3" t="s">
        <v>54</v>
      </c>
      <c r="P31" t="s">
        <v>57</v>
      </c>
      <c r="Q31" s="2">
        <v>43931</v>
      </c>
      <c r="R31" s="2">
        <v>43931</v>
      </c>
    </row>
    <row r="32" spans="1:18" x14ac:dyDescent="0.25">
      <c r="A32">
        <v>2020</v>
      </c>
      <c r="B32" s="2">
        <v>43831</v>
      </c>
      <c r="C32" s="2">
        <v>43921</v>
      </c>
      <c r="D32">
        <v>2000</v>
      </c>
      <c r="E32">
        <v>2900</v>
      </c>
      <c r="F32">
        <v>2941</v>
      </c>
      <c r="G32" t="s">
        <v>77</v>
      </c>
      <c r="H32">
        <v>8751</v>
      </c>
      <c r="I32">
        <v>8751</v>
      </c>
      <c r="J32">
        <v>0</v>
      </c>
      <c r="K32">
        <v>0</v>
      </c>
      <c r="L32">
        <v>0</v>
      </c>
      <c r="M32">
        <v>0</v>
      </c>
      <c r="O32" s="3" t="s">
        <v>54</v>
      </c>
      <c r="P32" t="s">
        <v>57</v>
      </c>
      <c r="Q32" s="2">
        <v>43931</v>
      </c>
      <c r="R32" s="2">
        <v>43931</v>
      </c>
    </row>
    <row r="33" spans="1:18" x14ac:dyDescent="0.25">
      <c r="A33">
        <v>2020</v>
      </c>
      <c r="B33" s="2">
        <v>43831</v>
      </c>
      <c r="C33" s="2">
        <v>43921</v>
      </c>
      <c r="D33">
        <v>2000</v>
      </c>
      <c r="E33">
        <v>2900</v>
      </c>
      <c r="F33">
        <v>2961</v>
      </c>
      <c r="G33" t="s">
        <v>77</v>
      </c>
      <c r="H33">
        <v>3150</v>
      </c>
      <c r="I33">
        <v>3150</v>
      </c>
      <c r="J33">
        <v>0</v>
      </c>
      <c r="K33">
        <v>0</v>
      </c>
      <c r="L33">
        <v>0</v>
      </c>
      <c r="M33">
        <v>0</v>
      </c>
      <c r="O33" s="3" t="s">
        <v>54</v>
      </c>
      <c r="P33" t="s">
        <v>57</v>
      </c>
      <c r="Q33" s="2">
        <v>43931</v>
      </c>
      <c r="R33" s="2">
        <v>43931</v>
      </c>
    </row>
    <row r="34" spans="1:18" x14ac:dyDescent="0.25">
      <c r="A34">
        <v>2020</v>
      </c>
      <c r="B34" s="2">
        <v>43831</v>
      </c>
      <c r="C34" s="2">
        <v>43921</v>
      </c>
      <c r="D34">
        <v>3000</v>
      </c>
      <c r="E34">
        <v>3100</v>
      </c>
      <c r="F34">
        <v>3112</v>
      </c>
      <c r="G34" t="s">
        <v>78</v>
      </c>
      <c r="H34">
        <v>24249</v>
      </c>
      <c r="I34">
        <v>24249</v>
      </c>
      <c r="J34">
        <v>14611</v>
      </c>
      <c r="K34">
        <v>14611</v>
      </c>
      <c r="L34">
        <v>14611</v>
      </c>
      <c r="M34">
        <v>14611</v>
      </c>
      <c r="O34" s="3" t="s">
        <v>54</v>
      </c>
      <c r="P34" t="s">
        <v>57</v>
      </c>
      <c r="Q34" s="2">
        <v>43931</v>
      </c>
      <c r="R34" s="2">
        <v>43931</v>
      </c>
    </row>
    <row r="35" spans="1:18" x14ac:dyDescent="0.25">
      <c r="A35">
        <v>2020</v>
      </c>
      <c r="B35" s="2">
        <v>43831</v>
      </c>
      <c r="C35" s="2">
        <v>43921</v>
      </c>
      <c r="D35">
        <v>3000</v>
      </c>
      <c r="E35">
        <v>3100</v>
      </c>
      <c r="F35">
        <v>3131</v>
      </c>
      <c r="G35" t="s">
        <v>79</v>
      </c>
      <c r="H35">
        <v>10503</v>
      </c>
      <c r="I35">
        <v>10503</v>
      </c>
      <c r="J35">
        <v>0</v>
      </c>
      <c r="K35">
        <v>0</v>
      </c>
      <c r="L35">
        <v>0</v>
      </c>
      <c r="M35">
        <v>0</v>
      </c>
      <c r="O35" s="3" t="s">
        <v>54</v>
      </c>
      <c r="P35" t="s">
        <v>57</v>
      </c>
      <c r="Q35" s="2">
        <v>43931</v>
      </c>
      <c r="R35" s="2">
        <v>43931</v>
      </c>
    </row>
    <row r="36" spans="1:18" x14ac:dyDescent="0.25">
      <c r="A36">
        <v>2020</v>
      </c>
      <c r="B36" s="2">
        <v>43831</v>
      </c>
      <c r="C36" s="2">
        <v>43921</v>
      </c>
      <c r="D36">
        <v>3000</v>
      </c>
      <c r="E36">
        <v>3100</v>
      </c>
      <c r="F36">
        <v>3141</v>
      </c>
      <c r="G36" t="s">
        <v>80</v>
      </c>
      <c r="H36">
        <v>27501</v>
      </c>
      <c r="I36">
        <v>27501</v>
      </c>
      <c r="J36">
        <v>27050.85</v>
      </c>
      <c r="K36">
        <v>27050.85</v>
      </c>
      <c r="L36">
        <v>27050.85</v>
      </c>
      <c r="M36">
        <v>27050.85</v>
      </c>
      <c r="O36" s="3" t="s">
        <v>54</v>
      </c>
      <c r="P36" t="s">
        <v>57</v>
      </c>
      <c r="Q36" s="2">
        <v>43931</v>
      </c>
      <c r="R36" s="2">
        <v>43931</v>
      </c>
    </row>
    <row r="37" spans="1:18" x14ac:dyDescent="0.25">
      <c r="A37">
        <v>2020</v>
      </c>
      <c r="B37" s="2">
        <v>43831</v>
      </c>
      <c r="C37" s="2">
        <v>43921</v>
      </c>
      <c r="D37">
        <v>3000</v>
      </c>
      <c r="E37">
        <v>3100</v>
      </c>
      <c r="F37">
        <v>3161</v>
      </c>
      <c r="G37" t="s">
        <v>81</v>
      </c>
      <c r="H37">
        <v>8750001</v>
      </c>
      <c r="I37">
        <v>8750001</v>
      </c>
      <c r="J37">
        <f>6034482.76+1</f>
        <v>6034483.7599999998</v>
      </c>
      <c r="K37">
        <f>6034482.76+1</f>
        <v>6034483.7599999998</v>
      </c>
      <c r="L37">
        <v>0</v>
      </c>
      <c r="M37">
        <v>0</v>
      </c>
      <c r="O37" s="3" t="s">
        <v>54</v>
      </c>
      <c r="P37" t="s">
        <v>57</v>
      </c>
      <c r="Q37" s="2">
        <v>43931</v>
      </c>
      <c r="R37" s="2">
        <v>43931</v>
      </c>
    </row>
    <row r="38" spans="1:18" x14ac:dyDescent="0.25">
      <c r="A38">
        <v>2020</v>
      </c>
      <c r="B38" s="2">
        <v>43831</v>
      </c>
      <c r="C38" s="2">
        <v>43921</v>
      </c>
      <c r="D38">
        <v>3000</v>
      </c>
      <c r="E38">
        <v>3100</v>
      </c>
      <c r="F38">
        <v>3171</v>
      </c>
      <c r="G38" t="s">
        <v>82</v>
      </c>
      <c r="H38">
        <v>35469</v>
      </c>
      <c r="I38">
        <v>35469</v>
      </c>
      <c r="J38">
        <v>0</v>
      </c>
      <c r="K38">
        <v>0</v>
      </c>
      <c r="L38">
        <v>0</v>
      </c>
      <c r="M38">
        <v>0</v>
      </c>
      <c r="O38" s="3" t="s">
        <v>54</v>
      </c>
      <c r="P38" t="s">
        <v>57</v>
      </c>
      <c r="Q38" s="2">
        <v>43931</v>
      </c>
      <c r="R38" s="2">
        <v>43931</v>
      </c>
    </row>
    <row r="39" spans="1:18" x14ac:dyDescent="0.25">
      <c r="A39">
        <v>2020</v>
      </c>
      <c r="B39" s="2">
        <v>43831</v>
      </c>
      <c r="C39" s="2">
        <v>43921</v>
      </c>
      <c r="D39">
        <v>3000</v>
      </c>
      <c r="E39">
        <v>3100</v>
      </c>
      <c r="F39">
        <v>3191</v>
      </c>
      <c r="G39" t="s">
        <v>83</v>
      </c>
      <c r="H39">
        <v>17103</v>
      </c>
      <c r="I39">
        <v>17103</v>
      </c>
      <c r="J39">
        <v>0</v>
      </c>
      <c r="K39">
        <v>0</v>
      </c>
      <c r="L39">
        <v>0</v>
      </c>
      <c r="M39">
        <v>0</v>
      </c>
      <c r="O39" s="3" t="s">
        <v>54</v>
      </c>
      <c r="P39" t="s">
        <v>57</v>
      </c>
      <c r="Q39" s="2">
        <v>43931</v>
      </c>
      <c r="R39" s="2">
        <v>43931</v>
      </c>
    </row>
    <row r="40" spans="1:18" x14ac:dyDescent="0.25">
      <c r="A40">
        <v>2020</v>
      </c>
      <c r="B40" s="2">
        <v>43831</v>
      </c>
      <c r="C40" s="2">
        <v>43921</v>
      </c>
      <c r="D40">
        <v>3000</v>
      </c>
      <c r="E40">
        <v>3200</v>
      </c>
      <c r="F40">
        <v>3221</v>
      </c>
      <c r="G40" t="s">
        <v>84</v>
      </c>
      <c r="H40">
        <v>450267</v>
      </c>
      <c r="I40">
        <v>450267</v>
      </c>
      <c r="J40">
        <f>274996.56+137498.28</f>
        <v>412494.83999999997</v>
      </c>
      <c r="K40">
        <f>274996.56+137498.28</f>
        <v>412494.83999999997</v>
      </c>
      <c r="L40">
        <v>274996.56</v>
      </c>
      <c r="M40">
        <v>274996.56</v>
      </c>
      <c r="O40" s="3" t="s">
        <v>54</v>
      </c>
      <c r="P40" t="s">
        <v>57</v>
      </c>
      <c r="Q40" s="2">
        <v>43931</v>
      </c>
      <c r="R40" s="2">
        <v>43931</v>
      </c>
    </row>
    <row r="41" spans="1:18" x14ac:dyDescent="0.25">
      <c r="A41">
        <v>2020</v>
      </c>
      <c r="B41" s="2">
        <v>43831</v>
      </c>
      <c r="C41" s="2">
        <v>43921</v>
      </c>
      <c r="D41">
        <v>3000</v>
      </c>
      <c r="E41">
        <v>3200</v>
      </c>
      <c r="F41">
        <v>3311</v>
      </c>
      <c r="G41" t="s">
        <v>85</v>
      </c>
      <c r="H41">
        <v>46401</v>
      </c>
      <c r="I41">
        <v>46401</v>
      </c>
      <c r="J41">
        <v>0</v>
      </c>
      <c r="K41">
        <v>0</v>
      </c>
      <c r="L41">
        <v>0</v>
      </c>
      <c r="M41">
        <v>0</v>
      </c>
      <c r="O41" s="3" t="s">
        <v>54</v>
      </c>
      <c r="P41" t="s">
        <v>57</v>
      </c>
      <c r="Q41" s="2">
        <v>43931</v>
      </c>
      <c r="R41" s="2">
        <v>43931</v>
      </c>
    </row>
    <row r="42" spans="1:18" x14ac:dyDescent="0.25">
      <c r="A42">
        <v>2020</v>
      </c>
      <c r="B42" s="2">
        <v>43831</v>
      </c>
      <c r="C42" s="2">
        <v>43921</v>
      </c>
      <c r="D42">
        <v>3000</v>
      </c>
      <c r="E42">
        <v>3300</v>
      </c>
      <c r="F42">
        <v>3321</v>
      </c>
      <c r="G42" t="s">
        <v>86</v>
      </c>
      <c r="H42">
        <v>12771675</v>
      </c>
      <c r="I42">
        <v>12771675</v>
      </c>
      <c r="J42">
        <v>0</v>
      </c>
      <c r="K42">
        <v>0</v>
      </c>
      <c r="L42">
        <v>0</v>
      </c>
      <c r="M42">
        <v>0</v>
      </c>
      <c r="O42" s="3" t="s">
        <v>54</v>
      </c>
      <c r="P42" t="s">
        <v>57</v>
      </c>
      <c r="Q42" s="2">
        <v>43931</v>
      </c>
      <c r="R42" s="2">
        <v>43931</v>
      </c>
    </row>
    <row r="43" spans="1:18" x14ac:dyDescent="0.25">
      <c r="A43">
        <v>2020</v>
      </c>
      <c r="B43" s="2">
        <v>43831</v>
      </c>
      <c r="C43" s="2">
        <v>43921</v>
      </c>
      <c r="D43">
        <v>3000</v>
      </c>
      <c r="E43">
        <v>3300</v>
      </c>
      <c r="F43">
        <v>3341</v>
      </c>
      <c r="G43" t="s">
        <v>87</v>
      </c>
      <c r="H43">
        <v>10002</v>
      </c>
      <c r="I43">
        <v>10002</v>
      </c>
      <c r="J43">
        <v>0</v>
      </c>
      <c r="K43">
        <v>0</v>
      </c>
      <c r="L43">
        <v>0</v>
      </c>
      <c r="M43">
        <v>0</v>
      </c>
      <c r="O43" s="3" t="s">
        <v>54</v>
      </c>
      <c r="P43" t="s">
        <v>57</v>
      </c>
      <c r="Q43" s="2">
        <v>43931</v>
      </c>
      <c r="R43" s="2">
        <v>43931</v>
      </c>
    </row>
    <row r="44" spans="1:18" x14ac:dyDescent="0.25">
      <c r="A44">
        <v>2020</v>
      </c>
      <c r="B44" s="2">
        <v>43831</v>
      </c>
      <c r="C44" s="2">
        <v>43921</v>
      </c>
      <c r="D44">
        <v>3000</v>
      </c>
      <c r="E44">
        <v>3300</v>
      </c>
      <c r="F44">
        <v>3351</v>
      </c>
      <c r="G44" t="s">
        <v>88</v>
      </c>
      <c r="H44">
        <v>2375001</v>
      </c>
      <c r="I44">
        <v>2375001</v>
      </c>
      <c r="J44">
        <v>0</v>
      </c>
      <c r="K44">
        <v>0</v>
      </c>
      <c r="L44">
        <v>0</v>
      </c>
      <c r="M44">
        <v>0</v>
      </c>
      <c r="O44" s="3" t="s">
        <v>54</v>
      </c>
      <c r="P44" t="s">
        <v>57</v>
      </c>
      <c r="Q44" s="2">
        <v>43931</v>
      </c>
      <c r="R44" s="2">
        <v>43931</v>
      </c>
    </row>
    <row r="45" spans="1:18" x14ac:dyDescent="0.25">
      <c r="A45">
        <v>2020</v>
      </c>
      <c r="B45" s="2">
        <v>43831</v>
      </c>
      <c r="C45" s="2">
        <v>43921</v>
      </c>
      <c r="D45">
        <v>3000</v>
      </c>
      <c r="E45">
        <v>3300</v>
      </c>
      <c r="F45">
        <v>3361</v>
      </c>
      <c r="G45" t="s">
        <v>89</v>
      </c>
      <c r="H45">
        <v>17499</v>
      </c>
      <c r="I45">
        <v>17499</v>
      </c>
      <c r="J45">
        <v>0</v>
      </c>
      <c r="K45">
        <v>0</v>
      </c>
      <c r="L45">
        <v>0</v>
      </c>
      <c r="M45">
        <v>0</v>
      </c>
      <c r="O45" s="3" t="s">
        <v>54</v>
      </c>
      <c r="P45" t="s">
        <v>57</v>
      </c>
      <c r="Q45" s="2">
        <v>43931</v>
      </c>
      <c r="R45" s="2">
        <v>43931</v>
      </c>
    </row>
    <row r="46" spans="1:18" x14ac:dyDescent="0.25">
      <c r="A46">
        <v>2020</v>
      </c>
      <c r="B46" s="2">
        <v>43831</v>
      </c>
      <c r="C46" s="2">
        <v>43921</v>
      </c>
      <c r="D46">
        <v>3000</v>
      </c>
      <c r="E46">
        <v>3300</v>
      </c>
      <c r="F46">
        <v>3362</v>
      </c>
      <c r="G46" t="s">
        <v>90</v>
      </c>
      <c r="H46">
        <v>37500</v>
      </c>
      <c r="I46">
        <v>37500</v>
      </c>
      <c r="J46">
        <v>0</v>
      </c>
      <c r="K46">
        <v>0</v>
      </c>
      <c r="L46">
        <v>0</v>
      </c>
      <c r="M46">
        <v>0</v>
      </c>
      <c r="O46" s="3" t="s">
        <v>54</v>
      </c>
      <c r="P46" t="s">
        <v>57</v>
      </c>
      <c r="Q46" s="2">
        <v>43931</v>
      </c>
      <c r="R46" s="2">
        <v>43931</v>
      </c>
    </row>
    <row r="47" spans="1:18" x14ac:dyDescent="0.25">
      <c r="A47">
        <v>2020</v>
      </c>
      <c r="B47" s="2">
        <v>43831</v>
      </c>
      <c r="C47" s="2">
        <v>43921</v>
      </c>
      <c r="D47">
        <v>3000</v>
      </c>
      <c r="E47">
        <v>3300</v>
      </c>
      <c r="F47">
        <v>3381</v>
      </c>
      <c r="G47" t="s">
        <v>91</v>
      </c>
      <c r="H47">
        <v>107967</v>
      </c>
      <c r="I47">
        <v>107967</v>
      </c>
      <c r="J47">
        <v>0</v>
      </c>
      <c r="K47">
        <v>0</v>
      </c>
      <c r="L47">
        <v>0</v>
      </c>
      <c r="M47">
        <v>0</v>
      </c>
      <c r="O47" s="3" t="s">
        <v>54</v>
      </c>
      <c r="P47" t="s">
        <v>57</v>
      </c>
      <c r="Q47" s="2">
        <v>43931</v>
      </c>
      <c r="R47" s="2">
        <v>43931</v>
      </c>
    </row>
    <row r="48" spans="1:18" x14ac:dyDescent="0.25">
      <c r="A48">
        <v>2020</v>
      </c>
      <c r="B48" s="2">
        <v>43831</v>
      </c>
      <c r="C48" s="2">
        <v>43921</v>
      </c>
      <c r="D48">
        <v>3000</v>
      </c>
      <c r="E48">
        <v>3400</v>
      </c>
      <c r="F48">
        <v>3411</v>
      </c>
      <c r="G48" t="s">
        <v>92</v>
      </c>
      <c r="H48">
        <v>11217</v>
      </c>
      <c r="I48">
        <v>11217</v>
      </c>
      <c r="J48">
        <v>0</v>
      </c>
      <c r="K48">
        <v>0</v>
      </c>
      <c r="L48">
        <v>0</v>
      </c>
      <c r="M48">
        <v>0</v>
      </c>
      <c r="O48" s="3" t="s">
        <v>54</v>
      </c>
      <c r="P48" t="s">
        <v>57</v>
      </c>
      <c r="Q48" s="2">
        <v>43931</v>
      </c>
      <c r="R48" s="2">
        <v>43931</v>
      </c>
    </row>
    <row r="49" spans="1:18" x14ac:dyDescent="0.25">
      <c r="A49">
        <v>2020</v>
      </c>
      <c r="B49" s="2">
        <v>43831</v>
      </c>
      <c r="C49" s="2">
        <v>43921</v>
      </c>
      <c r="D49">
        <v>3000</v>
      </c>
      <c r="E49">
        <v>3400</v>
      </c>
      <c r="F49">
        <v>3451</v>
      </c>
      <c r="G49" t="s">
        <v>93</v>
      </c>
      <c r="H49">
        <v>78000</v>
      </c>
      <c r="I49">
        <v>78000</v>
      </c>
      <c r="J49">
        <v>0</v>
      </c>
      <c r="K49">
        <v>0</v>
      </c>
      <c r="L49">
        <v>0</v>
      </c>
      <c r="M49">
        <v>0</v>
      </c>
      <c r="O49" s="3" t="s">
        <v>54</v>
      </c>
      <c r="P49" t="s">
        <v>57</v>
      </c>
      <c r="Q49" s="2">
        <v>43931</v>
      </c>
      <c r="R49" s="2">
        <v>43931</v>
      </c>
    </row>
    <row r="50" spans="1:18" x14ac:dyDescent="0.25">
      <c r="A50">
        <v>2020</v>
      </c>
      <c r="B50" s="2">
        <v>43831</v>
      </c>
      <c r="C50" s="2">
        <v>43921</v>
      </c>
      <c r="D50">
        <v>3000</v>
      </c>
      <c r="E50">
        <v>3500</v>
      </c>
      <c r="F50">
        <v>3511</v>
      </c>
      <c r="G50" t="s">
        <v>94</v>
      </c>
      <c r="H50">
        <v>90129</v>
      </c>
      <c r="I50">
        <v>90129</v>
      </c>
      <c r="J50">
        <v>0</v>
      </c>
      <c r="K50">
        <v>0</v>
      </c>
      <c r="L50">
        <v>0</v>
      </c>
      <c r="M50">
        <v>0</v>
      </c>
      <c r="O50" s="3" t="s">
        <v>54</v>
      </c>
      <c r="P50" t="s">
        <v>57</v>
      </c>
      <c r="Q50" s="2">
        <v>43931</v>
      </c>
      <c r="R50" s="2">
        <v>43931</v>
      </c>
    </row>
    <row r="51" spans="1:18" x14ac:dyDescent="0.25">
      <c r="A51">
        <v>2020</v>
      </c>
      <c r="B51" s="2">
        <v>43831</v>
      </c>
      <c r="C51" s="2">
        <v>43921</v>
      </c>
      <c r="D51">
        <v>3000</v>
      </c>
      <c r="E51">
        <v>3500</v>
      </c>
      <c r="F51">
        <v>3521</v>
      </c>
      <c r="G51" t="s">
        <v>95</v>
      </c>
      <c r="H51">
        <v>3750</v>
      </c>
      <c r="I51">
        <v>3750</v>
      </c>
      <c r="J51">
        <v>0</v>
      </c>
      <c r="K51">
        <v>0</v>
      </c>
      <c r="L51">
        <v>0</v>
      </c>
      <c r="M51">
        <v>0</v>
      </c>
      <c r="O51" s="3" t="s">
        <v>54</v>
      </c>
      <c r="P51" t="s">
        <v>57</v>
      </c>
      <c r="Q51" s="2">
        <v>43931</v>
      </c>
      <c r="R51" s="2">
        <v>43931</v>
      </c>
    </row>
    <row r="52" spans="1:18" x14ac:dyDescent="0.25">
      <c r="A52">
        <v>2020</v>
      </c>
      <c r="B52" s="2">
        <v>43831</v>
      </c>
      <c r="C52" s="2">
        <v>43921</v>
      </c>
      <c r="D52">
        <v>3000</v>
      </c>
      <c r="E52">
        <v>3500</v>
      </c>
      <c r="F52">
        <v>3531</v>
      </c>
      <c r="G52" t="s">
        <v>95</v>
      </c>
      <c r="H52">
        <v>45000</v>
      </c>
      <c r="I52">
        <v>45000</v>
      </c>
      <c r="J52">
        <v>0</v>
      </c>
      <c r="K52">
        <v>0</v>
      </c>
      <c r="L52">
        <v>0</v>
      </c>
      <c r="M52">
        <v>0</v>
      </c>
      <c r="O52" s="3" t="s">
        <v>54</v>
      </c>
      <c r="P52" t="s">
        <v>57</v>
      </c>
      <c r="Q52" s="2">
        <v>43931</v>
      </c>
      <c r="R52" s="2">
        <v>43931</v>
      </c>
    </row>
    <row r="53" spans="1:18" x14ac:dyDescent="0.25">
      <c r="A53">
        <v>2020</v>
      </c>
      <c r="B53" s="2">
        <v>43831</v>
      </c>
      <c r="C53" s="2">
        <v>43921</v>
      </c>
      <c r="D53">
        <v>3000</v>
      </c>
      <c r="E53">
        <v>3500</v>
      </c>
      <c r="F53">
        <v>3552</v>
      </c>
      <c r="G53" t="s">
        <v>96</v>
      </c>
      <c r="H53">
        <v>49749</v>
      </c>
      <c r="I53">
        <v>49749</v>
      </c>
      <c r="J53">
        <v>0</v>
      </c>
      <c r="K53">
        <v>0</v>
      </c>
      <c r="L53">
        <v>0</v>
      </c>
      <c r="M53">
        <v>0</v>
      </c>
      <c r="O53" s="3" t="s">
        <v>54</v>
      </c>
      <c r="P53" t="s">
        <v>57</v>
      </c>
      <c r="Q53" s="2">
        <v>43931</v>
      </c>
      <c r="R53" s="2">
        <v>43931</v>
      </c>
    </row>
    <row r="54" spans="1:18" x14ac:dyDescent="0.25">
      <c r="A54">
        <v>2020</v>
      </c>
      <c r="B54" s="2">
        <v>43831</v>
      </c>
      <c r="C54" s="2">
        <v>43921</v>
      </c>
      <c r="D54">
        <v>3000</v>
      </c>
      <c r="E54">
        <v>3500</v>
      </c>
      <c r="F54">
        <v>3553</v>
      </c>
      <c r="G54" t="s">
        <v>96</v>
      </c>
      <c r="H54">
        <v>5073</v>
      </c>
      <c r="I54">
        <v>5073</v>
      </c>
      <c r="J54">
        <v>0</v>
      </c>
      <c r="K54">
        <v>0</v>
      </c>
      <c r="L54">
        <v>0</v>
      </c>
      <c r="M54">
        <v>0</v>
      </c>
      <c r="O54" s="3" t="s">
        <v>54</v>
      </c>
      <c r="P54" t="s">
        <v>57</v>
      </c>
      <c r="Q54" s="2">
        <v>43931</v>
      </c>
      <c r="R54" s="2">
        <v>43931</v>
      </c>
    </row>
    <row r="55" spans="1:18" x14ac:dyDescent="0.25">
      <c r="A55">
        <v>2020</v>
      </c>
      <c r="B55" s="2">
        <v>43831</v>
      </c>
      <c r="C55" s="2">
        <v>43921</v>
      </c>
      <c r="D55">
        <v>3000</v>
      </c>
      <c r="E55">
        <v>3500</v>
      </c>
      <c r="F55">
        <v>3581</v>
      </c>
      <c r="G55" t="s">
        <v>97</v>
      </c>
      <c r="H55">
        <v>148554</v>
      </c>
      <c r="I55">
        <v>148554</v>
      </c>
      <c r="J55">
        <f>110008+36669.33</f>
        <v>146677.33000000002</v>
      </c>
      <c r="K55">
        <f>110008+36669.33</f>
        <v>146677.33000000002</v>
      </c>
      <c r="L55">
        <v>110008</v>
      </c>
      <c r="M55">
        <v>110008</v>
      </c>
      <c r="O55" s="3" t="s">
        <v>54</v>
      </c>
      <c r="P55" t="s">
        <v>57</v>
      </c>
      <c r="Q55" s="2">
        <v>43931</v>
      </c>
      <c r="R55" s="2">
        <v>43931</v>
      </c>
    </row>
    <row r="56" spans="1:18" x14ac:dyDescent="0.25">
      <c r="A56">
        <v>2020</v>
      </c>
      <c r="B56" s="2">
        <v>43831</v>
      </c>
      <c r="C56" s="2">
        <v>43921</v>
      </c>
      <c r="D56">
        <v>3000</v>
      </c>
      <c r="E56">
        <v>3500</v>
      </c>
      <c r="F56">
        <v>3591</v>
      </c>
      <c r="G56" t="s">
        <v>98</v>
      </c>
      <c r="H56">
        <v>44343</v>
      </c>
      <c r="I56">
        <v>44343</v>
      </c>
      <c r="J56">
        <f>31171.8+14620.51</f>
        <v>45792.31</v>
      </c>
      <c r="K56">
        <f>31171.8+14620.51</f>
        <v>45792.31</v>
      </c>
      <c r="L56">
        <v>31171.8</v>
      </c>
      <c r="M56">
        <v>31171.8</v>
      </c>
      <c r="O56" s="3" t="s">
        <v>54</v>
      </c>
      <c r="P56" t="s">
        <v>57</v>
      </c>
      <c r="Q56" s="2">
        <v>43931</v>
      </c>
      <c r="R56" s="2">
        <v>43931</v>
      </c>
    </row>
    <row r="57" spans="1:18" x14ac:dyDescent="0.25">
      <c r="A57">
        <v>2020</v>
      </c>
      <c r="B57" s="2">
        <v>43831</v>
      </c>
      <c r="C57" s="2">
        <v>43921</v>
      </c>
      <c r="D57">
        <v>3000</v>
      </c>
      <c r="E57">
        <v>3900</v>
      </c>
      <c r="F57">
        <v>3921</v>
      </c>
      <c r="G57" t="s">
        <v>99</v>
      </c>
      <c r="H57">
        <v>15501</v>
      </c>
      <c r="I57">
        <v>15501</v>
      </c>
      <c r="J57">
        <v>0</v>
      </c>
      <c r="K57">
        <v>0</v>
      </c>
      <c r="L57">
        <v>0</v>
      </c>
      <c r="M57">
        <v>0</v>
      </c>
      <c r="O57" s="3" t="s">
        <v>54</v>
      </c>
      <c r="P57" t="s">
        <v>57</v>
      </c>
      <c r="Q57" s="2">
        <v>43931</v>
      </c>
      <c r="R57" s="2">
        <v>43931</v>
      </c>
    </row>
    <row r="58" spans="1:18" x14ac:dyDescent="0.25">
      <c r="A58">
        <v>2020</v>
      </c>
      <c r="B58" s="2">
        <v>43831</v>
      </c>
      <c r="C58" s="2">
        <v>43921</v>
      </c>
      <c r="D58">
        <v>3000</v>
      </c>
      <c r="E58">
        <v>3900</v>
      </c>
      <c r="F58">
        <v>3981</v>
      </c>
      <c r="G58" t="s">
        <v>100</v>
      </c>
      <c r="H58">
        <v>596730</v>
      </c>
      <c r="I58">
        <v>596730</v>
      </c>
      <c r="J58">
        <f>99822+49911</f>
        <v>149733</v>
      </c>
      <c r="K58">
        <f>99822+49911</f>
        <v>149733</v>
      </c>
      <c r="L58">
        <v>99822</v>
      </c>
      <c r="M58">
        <v>99822</v>
      </c>
      <c r="O58" s="3" t="s">
        <v>54</v>
      </c>
      <c r="P58" t="s">
        <v>57</v>
      </c>
      <c r="Q58" s="2">
        <v>43931</v>
      </c>
      <c r="R58" s="2">
        <v>43931</v>
      </c>
    </row>
    <row r="59" spans="1:18" x14ac:dyDescent="0.25">
      <c r="A59">
        <v>2020</v>
      </c>
      <c r="B59" s="2">
        <v>43831</v>
      </c>
      <c r="C59" s="2">
        <v>43921</v>
      </c>
      <c r="D59">
        <v>3000</v>
      </c>
      <c r="E59">
        <v>3900</v>
      </c>
      <c r="F59">
        <v>3982</v>
      </c>
      <c r="G59" t="s">
        <v>101</v>
      </c>
      <c r="H59">
        <v>30470</v>
      </c>
      <c r="I59">
        <v>30470</v>
      </c>
      <c r="J59">
        <v>0</v>
      </c>
      <c r="K59">
        <v>0</v>
      </c>
      <c r="L59">
        <v>0</v>
      </c>
      <c r="M59">
        <v>0</v>
      </c>
      <c r="O59" s="3" t="s">
        <v>54</v>
      </c>
      <c r="P59" t="s">
        <v>57</v>
      </c>
      <c r="Q59" s="2">
        <v>43931</v>
      </c>
      <c r="R59" s="2">
        <v>43931</v>
      </c>
    </row>
    <row r="60" spans="1:18" x14ac:dyDescent="0.25">
      <c r="A60">
        <v>2020</v>
      </c>
      <c r="B60" s="2">
        <v>43831</v>
      </c>
      <c r="C60" s="2">
        <v>43921</v>
      </c>
      <c r="D60">
        <v>3000</v>
      </c>
      <c r="E60">
        <v>3200</v>
      </c>
      <c r="F60">
        <v>3221</v>
      </c>
      <c r="G60" t="s">
        <v>102</v>
      </c>
      <c r="H60">
        <v>26652</v>
      </c>
      <c r="I60">
        <v>26652</v>
      </c>
      <c r="J60">
        <v>0</v>
      </c>
      <c r="K60">
        <v>0</v>
      </c>
      <c r="L60">
        <v>0</v>
      </c>
      <c r="M60">
        <v>0</v>
      </c>
      <c r="O60" s="3" t="s">
        <v>54</v>
      </c>
      <c r="P60" t="s">
        <v>57</v>
      </c>
      <c r="Q60" s="2">
        <v>43931</v>
      </c>
      <c r="R60" s="2">
        <v>43931</v>
      </c>
    </row>
    <row r="61" spans="1:18" x14ac:dyDescent="0.25">
      <c r="A61">
        <v>2020</v>
      </c>
      <c r="B61" s="2">
        <v>43922</v>
      </c>
      <c r="C61" s="2">
        <v>44012</v>
      </c>
      <c r="D61">
        <v>1000</v>
      </c>
      <c r="E61">
        <v>1100</v>
      </c>
      <c r="F61">
        <v>1131</v>
      </c>
      <c r="G61" t="s">
        <v>53</v>
      </c>
      <c r="H61">
        <v>971934</v>
      </c>
      <c r="I61">
        <v>971934</v>
      </c>
      <c r="J61">
        <v>969234</v>
      </c>
      <c r="K61">
        <v>969234</v>
      </c>
      <c r="L61">
        <v>969234</v>
      </c>
      <c r="M61">
        <v>969234</v>
      </c>
      <c r="O61" s="3" t="s">
        <v>103</v>
      </c>
      <c r="P61" t="s">
        <v>57</v>
      </c>
      <c r="Q61" s="2">
        <v>44022</v>
      </c>
      <c r="R61" s="2">
        <v>44022</v>
      </c>
    </row>
    <row r="62" spans="1:18" x14ac:dyDescent="0.25">
      <c r="A62">
        <v>2020</v>
      </c>
      <c r="B62" s="2">
        <v>43922</v>
      </c>
      <c r="C62" s="2">
        <v>44012</v>
      </c>
      <c r="D62">
        <v>1000</v>
      </c>
      <c r="E62">
        <v>1200</v>
      </c>
      <c r="F62">
        <v>1211</v>
      </c>
      <c r="G62" t="s">
        <v>56</v>
      </c>
      <c r="H62">
        <v>5407002</v>
      </c>
      <c r="I62">
        <v>5407002</v>
      </c>
      <c r="J62">
        <v>5386464</v>
      </c>
      <c r="K62">
        <v>5386464</v>
      </c>
      <c r="L62">
        <v>5386464</v>
      </c>
      <c r="M62">
        <v>5386464</v>
      </c>
      <c r="O62" s="3" t="s">
        <v>103</v>
      </c>
      <c r="P62" t="s">
        <v>57</v>
      </c>
      <c r="Q62" s="2">
        <v>44022</v>
      </c>
      <c r="R62" s="2">
        <v>44022</v>
      </c>
    </row>
    <row r="63" spans="1:18" x14ac:dyDescent="0.25">
      <c r="A63">
        <v>2020</v>
      </c>
      <c r="B63" s="2">
        <v>43922</v>
      </c>
      <c r="C63" s="2">
        <v>44012</v>
      </c>
      <c r="D63">
        <v>1000</v>
      </c>
      <c r="E63">
        <v>1300</v>
      </c>
      <c r="F63">
        <v>1321</v>
      </c>
      <c r="G63" t="s">
        <v>104</v>
      </c>
      <c r="H63">
        <v>31883</v>
      </c>
      <c r="I63">
        <v>31883</v>
      </c>
      <c r="J63">
        <v>26923.17</v>
      </c>
      <c r="K63">
        <v>26923.17</v>
      </c>
      <c r="L63">
        <v>26923.17</v>
      </c>
      <c r="M63">
        <v>26923.17</v>
      </c>
      <c r="O63" s="3" t="s">
        <v>103</v>
      </c>
      <c r="P63" t="s">
        <v>57</v>
      </c>
      <c r="Q63" s="2">
        <v>44022</v>
      </c>
      <c r="R63" s="2">
        <v>44022</v>
      </c>
    </row>
    <row r="64" spans="1:18" x14ac:dyDescent="0.25">
      <c r="A64">
        <v>2020</v>
      </c>
      <c r="B64" s="2">
        <v>43922</v>
      </c>
      <c r="C64" s="2">
        <v>44012</v>
      </c>
      <c r="D64">
        <v>1000</v>
      </c>
      <c r="E64">
        <v>1300</v>
      </c>
      <c r="F64">
        <v>1323</v>
      </c>
      <c r="G64" t="s">
        <v>58</v>
      </c>
      <c r="H64">
        <v>76816</v>
      </c>
      <c r="I64">
        <v>76816</v>
      </c>
      <c r="J64">
        <v>0</v>
      </c>
      <c r="K64">
        <v>0</v>
      </c>
      <c r="L64">
        <v>0</v>
      </c>
      <c r="M64">
        <v>0</v>
      </c>
      <c r="O64" s="3" t="s">
        <v>103</v>
      </c>
      <c r="P64" t="s">
        <v>57</v>
      </c>
      <c r="Q64" s="2">
        <v>44022</v>
      </c>
      <c r="R64" s="2">
        <v>44022</v>
      </c>
    </row>
    <row r="65" spans="1:18" x14ac:dyDescent="0.25">
      <c r="A65">
        <v>2020</v>
      </c>
      <c r="B65" s="2">
        <v>43922</v>
      </c>
      <c r="C65" s="2">
        <v>44012</v>
      </c>
      <c r="D65">
        <v>1000</v>
      </c>
      <c r="E65">
        <v>1400</v>
      </c>
      <c r="F65">
        <v>1412</v>
      </c>
      <c r="G65" t="s">
        <v>59</v>
      </c>
      <c r="H65">
        <v>535460</v>
      </c>
      <c r="I65">
        <v>535460</v>
      </c>
      <c r="J65">
        <f>399035.64+110506.38</f>
        <v>509542.02</v>
      </c>
      <c r="K65">
        <f>399035.64+110506.38</f>
        <v>509542.02</v>
      </c>
      <c r="L65">
        <v>399035.64</v>
      </c>
      <c r="M65">
        <v>399035.64</v>
      </c>
      <c r="O65" s="3" t="s">
        <v>103</v>
      </c>
      <c r="P65" t="s">
        <v>57</v>
      </c>
      <c r="Q65" s="2">
        <v>44022</v>
      </c>
      <c r="R65" s="2">
        <v>44022</v>
      </c>
    </row>
    <row r="66" spans="1:18" x14ac:dyDescent="0.25">
      <c r="A66">
        <v>2020</v>
      </c>
      <c r="B66" s="2">
        <v>43922</v>
      </c>
      <c r="C66" s="2">
        <v>44012</v>
      </c>
      <c r="D66">
        <v>1000</v>
      </c>
      <c r="E66">
        <v>1400</v>
      </c>
      <c r="F66">
        <v>1422</v>
      </c>
      <c r="G66" t="s">
        <v>60</v>
      </c>
      <c r="H66">
        <v>465966</v>
      </c>
      <c r="I66">
        <v>465966</v>
      </c>
      <c r="J66">
        <f>162646.03+82232.94</f>
        <v>244878.97</v>
      </c>
      <c r="K66">
        <f>162646.03+82232.94</f>
        <v>244878.97</v>
      </c>
      <c r="L66">
        <v>162646.03</v>
      </c>
      <c r="M66">
        <v>162646.03</v>
      </c>
      <c r="O66" s="3" t="s">
        <v>103</v>
      </c>
      <c r="P66" t="s">
        <v>57</v>
      </c>
      <c r="Q66" s="2">
        <v>44022</v>
      </c>
      <c r="R66" s="2">
        <v>44022</v>
      </c>
    </row>
    <row r="67" spans="1:18" x14ac:dyDescent="0.25">
      <c r="A67">
        <v>2020</v>
      </c>
      <c r="B67" s="2">
        <v>43922</v>
      </c>
      <c r="C67" s="2">
        <v>44012</v>
      </c>
      <c r="D67">
        <v>1000</v>
      </c>
      <c r="E67">
        <v>1400</v>
      </c>
      <c r="F67">
        <v>1431</v>
      </c>
      <c r="G67" t="s">
        <v>61</v>
      </c>
      <c r="H67">
        <v>181209</v>
      </c>
      <c r="I67">
        <v>181209</v>
      </c>
      <c r="J67">
        <f>65058.42+32893.17</f>
        <v>97951.59</v>
      </c>
      <c r="K67">
        <f>65058.42+32893.17</f>
        <v>97951.59</v>
      </c>
      <c r="L67">
        <v>65058.42</v>
      </c>
      <c r="M67">
        <v>65058.42</v>
      </c>
      <c r="O67" s="3" t="s">
        <v>103</v>
      </c>
      <c r="P67" t="s">
        <v>57</v>
      </c>
      <c r="Q67" s="2">
        <v>44022</v>
      </c>
      <c r="R67" s="2">
        <v>44022</v>
      </c>
    </row>
    <row r="68" spans="1:18" x14ac:dyDescent="0.25">
      <c r="A68">
        <v>2020</v>
      </c>
      <c r="B68" s="2">
        <v>43922</v>
      </c>
      <c r="C68" s="2">
        <v>44012</v>
      </c>
      <c r="D68">
        <v>1000</v>
      </c>
      <c r="E68">
        <v>1400</v>
      </c>
      <c r="F68">
        <v>1441</v>
      </c>
      <c r="G68" t="s">
        <v>62</v>
      </c>
      <c r="H68">
        <v>306731</v>
      </c>
      <c r="I68">
        <v>306731</v>
      </c>
      <c r="J68">
        <f>42771.85+64320.36</f>
        <v>107092.20999999999</v>
      </c>
      <c r="K68">
        <f>42771.85+64320.36</f>
        <v>107092.20999999999</v>
      </c>
      <c r="L68">
        <v>42771.85</v>
      </c>
      <c r="M68">
        <v>42771.85</v>
      </c>
      <c r="O68" s="3" t="s">
        <v>103</v>
      </c>
      <c r="P68" t="s">
        <v>57</v>
      </c>
      <c r="Q68" s="2">
        <v>44022</v>
      </c>
      <c r="R68" s="2">
        <v>44022</v>
      </c>
    </row>
    <row r="69" spans="1:18" x14ac:dyDescent="0.25">
      <c r="A69">
        <v>2020</v>
      </c>
      <c r="B69" s="2">
        <v>43922</v>
      </c>
      <c r="C69" s="2">
        <v>44012</v>
      </c>
      <c r="D69">
        <v>1000</v>
      </c>
      <c r="E69">
        <v>1500</v>
      </c>
      <c r="F69">
        <v>1591</v>
      </c>
      <c r="G69" t="s">
        <v>63</v>
      </c>
      <c r="H69">
        <v>3626544</v>
      </c>
      <c r="I69">
        <v>3626544</v>
      </c>
      <c r="J69">
        <v>3626544</v>
      </c>
      <c r="K69">
        <v>3626544</v>
      </c>
      <c r="L69">
        <v>3626544</v>
      </c>
      <c r="M69">
        <v>3626544</v>
      </c>
      <c r="O69" s="3" t="s">
        <v>103</v>
      </c>
      <c r="P69" t="s">
        <v>57</v>
      </c>
      <c r="Q69" s="2">
        <v>44022</v>
      </c>
      <c r="R69" s="2">
        <v>44022</v>
      </c>
    </row>
    <row r="70" spans="1:18" x14ac:dyDescent="0.25">
      <c r="A70">
        <v>2020</v>
      </c>
      <c r="B70" s="2">
        <v>43922</v>
      </c>
      <c r="C70" s="2">
        <v>44012</v>
      </c>
      <c r="D70">
        <v>1000</v>
      </c>
      <c r="E70">
        <v>1500</v>
      </c>
      <c r="F70">
        <v>1599</v>
      </c>
      <c r="G70" t="s">
        <v>64</v>
      </c>
      <c r="H70">
        <v>8208</v>
      </c>
      <c r="I70">
        <v>8208</v>
      </c>
      <c r="J70">
        <v>8190</v>
      </c>
      <c r="K70">
        <v>8190</v>
      </c>
      <c r="L70">
        <v>8190</v>
      </c>
      <c r="M70">
        <v>8190</v>
      </c>
      <c r="O70" s="3" t="s">
        <v>103</v>
      </c>
      <c r="P70" t="s">
        <v>57</v>
      </c>
      <c r="Q70" s="2">
        <v>44022</v>
      </c>
      <c r="R70" s="2">
        <v>44022</v>
      </c>
    </row>
    <row r="71" spans="1:18" x14ac:dyDescent="0.25">
      <c r="A71">
        <v>2020</v>
      </c>
      <c r="B71" s="2">
        <v>43922</v>
      </c>
      <c r="C71" s="2">
        <v>44012</v>
      </c>
      <c r="D71">
        <v>2000</v>
      </c>
      <c r="E71">
        <v>2100</v>
      </c>
      <c r="F71">
        <v>2111</v>
      </c>
      <c r="G71" t="s">
        <v>65</v>
      </c>
      <c r="H71">
        <v>127830</v>
      </c>
      <c r="I71">
        <v>127830</v>
      </c>
      <c r="J71">
        <v>0</v>
      </c>
      <c r="K71">
        <v>0</v>
      </c>
      <c r="L71">
        <v>0</v>
      </c>
      <c r="M71">
        <v>0</v>
      </c>
      <c r="O71" s="3" t="s">
        <v>103</v>
      </c>
      <c r="P71" t="s">
        <v>57</v>
      </c>
      <c r="Q71" s="2">
        <v>44022</v>
      </c>
      <c r="R71" s="2">
        <v>44022</v>
      </c>
    </row>
    <row r="72" spans="1:18" x14ac:dyDescent="0.25">
      <c r="A72">
        <v>2020</v>
      </c>
      <c r="B72" s="2">
        <v>43922</v>
      </c>
      <c r="C72" s="2">
        <v>44012</v>
      </c>
      <c r="D72">
        <v>2000</v>
      </c>
      <c r="E72">
        <v>2100</v>
      </c>
      <c r="F72">
        <v>2131</v>
      </c>
      <c r="G72" t="s">
        <v>66</v>
      </c>
      <c r="H72">
        <v>1002</v>
      </c>
      <c r="I72">
        <f>1002-1002</f>
        <v>0</v>
      </c>
      <c r="J72">
        <v>0</v>
      </c>
      <c r="K72">
        <v>0</v>
      </c>
      <c r="L72">
        <v>0</v>
      </c>
      <c r="M72">
        <v>0</v>
      </c>
      <c r="O72" s="3" t="s">
        <v>103</v>
      </c>
      <c r="P72" t="s">
        <v>57</v>
      </c>
      <c r="Q72" s="2">
        <v>44022</v>
      </c>
      <c r="R72" s="2">
        <v>44022</v>
      </c>
    </row>
    <row r="73" spans="1:18" x14ac:dyDescent="0.25">
      <c r="A73">
        <v>2020</v>
      </c>
      <c r="B73" s="2">
        <v>43922</v>
      </c>
      <c r="C73" s="2">
        <v>44012</v>
      </c>
      <c r="D73">
        <v>2000</v>
      </c>
      <c r="E73">
        <v>2100</v>
      </c>
      <c r="F73">
        <v>2141</v>
      </c>
      <c r="G73" t="s">
        <v>65</v>
      </c>
      <c r="H73">
        <v>190956</v>
      </c>
      <c r="I73">
        <v>190956</v>
      </c>
      <c r="J73">
        <v>0</v>
      </c>
      <c r="K73">
        <v>0</v>
      </c>
      <c r="L73">
        <v>0</v>
      </c>
      <c r="M73">
        <v>0</v>
      </c>
      <c r="O73" s="3" t="s">
        <v>103</v>
      </c>
      <c r="P73" t="s">
        <v>57</v>
      </c>
      <c r="Q73" s="2">
        <v>44022</v>
      </c>
      <c r="R73" s="2">
        <v>44022</v>
      </c>
    </row>
    <row r="74" spans="1:18" x14ac:dyDescent="0.25">
      <c r="A74">
        <v>2020</v>
      </c>
      <c r="B74" s="2">
        <v>43922</v>
      </c>
      <c r="C74" s="2">
        <v>44012</v>
      </c>
      <c r="D74">
        <v>2000</v>
      </c>
      <c r="E74">
        <v>2100</v>
      </c>
      <c r="F74">
        <v>2151</v>
      </c>
      <c r="G74" t="s">
        <v>67</v>
      </c>
      <c r="H74">
        <v>7500</v>
      </c>
      <c r="I74">
        <f>7500-7500</f>
        <v>0</v>
      </c>
      <c r="J74">
        <v>0</v>
      </c>
      <c r="K74">
        <v>0</v>
      </c>
      <c r="L74">
        <v>0</v>
      </c>
      <c r="M74">
        <v>0</v>
      </c>
      <c r="O74" s="3" t="s">
        <v>103</v>
      </c>
      <c r="P74" t="s">
        <v>57</v>
      </c>
      <c r="Q74" s="2">
        <v>44022</v>
      </c>
      <c r="R74" s="2">
        <v>44022</v>
      </c>
    </row>
    <row r="75" spans="1:18" x14ac:dyDescent="0.25">
      <c r="A75">
        <v>2020</v>
      </c>
      <c r="B75" s="2">
        <v>43922</v>
      </c>
      <c r="C75" s="2">
        <v>44012</v>
      </c>
      <c r="D75">
        <v>2000</v>
      </c>
      <c r="E75">
        <v>2100</v>
      </c>
      <c r="F75">
        <v>2161</v>
      </c>
      <c r="G75" t="s">
        <v>68</v>
      </c>
      <c r="H75">
        <v>40002</v>
      </c>
      <c r="I75">
        <f>40002-2</f>
        <v>40000</v>
      </c>
      <c r="J75">
        <v>1392</v>
      </c>
      <c r="K75">
        <v>1392</v>
      </c>
      <c r="L75">
        <v>0</v>
      </c>
      <c r="M75">
        <v>0</v>
      </c>
      <c r="O75" s="3" t="s">
        <v>103</v>
      </c>
      <c r="P75" t="s">
        <v>57</v>
      </c>
      <c r="Q75" s="2">
        <v>44022</v>
      </c>
      <c r="R75" s="2">
        <v>44022</v>
      </c>
    </row>
    <row r="76" spans="1:18" x14ac:dyDescent="0.25">
      <c r="A76">
        <v>2020</v>
      </c>
      <c r="B76" s="2">
        <v>43922</v>
      </c>
      <c r="C76" s="2">
        <v>44012</v>
      </c>
      <c r="D76">
        <v>2000</v>
      </c>
      <c r="E76">
        <v>2100</v>
      </c>
      <c r="F76">
        <v>2171</v>
      </c>
      <c r="G76" t="s">
        <v>65</v>
      </c>
      <c r="H76">
        <v>4974</v>
      </c>
      <c r="I76">
        <f>4974-4974</f>
        <v>0</v>
      </c>
      <c r="J76">
        <v>0</v>
      </c>
      <c r="K76">
        <v>0</v>
      </c>
      <c r="L76">
        <v>0</v>
      </c>
      <c r="M76">
        <v>0</v>
      </c>
      <c r="O76" s="3" t="s">
        <v>103</v>
      </c>
      <c r="P76" t="s">
        <v>57</v>
      </c>
      <c r="Q76" s="2">
        <v>44022</v>
      </c>
      <c r="R76" s="2">
        <v>44022</v>
      </c>
    </row>
    <row r="77" spans="1:18" x14ac:dyDescent="0.25">
      <c r="A77">
        <v>2020</v>
      </c>
      <c r="B77" s="2">
        <v>43922</v>
      </c>
      <c r="C77" s="2">
        <v>44012</v>
      </c>
      <c r="D77">
        <v>2000</v>
      </c>
      <c r="E77">
        <v>2200</v>
      </c>
      <c r="F77">
        <v>2211</v>
      </c>
      <c r="G77" t="s">
        <v>69</v>
      </c>
      <c r="H77">
        <v>66252</v>
      </c>
      <c r="I77">
        <f>66252-66252</f>
        <v>0</v>
      </c>
      <c r="J77">
        <v>0</v>
      </c>
      <c r="K77">
        <v>0</v>
      </c>
      <c r="L77">
        <v>0</v>
      </c>
      <c r="M77">
        <v>0</v>
      </c>
      <c r="O77" s="3" t="s">
        <v>103</v>
      </c>
      <c r="P77" t="s">
        <v>57</v>
      </c>
      <c r="Q77" s="2">
        <v>44022</v>
      </c>
      <c r="R77" s="2">
        <v>44022</v>
      </c>
    </row>
    <row r="78" spans="1:18" x14ac:dyDescent="0.25">
      <c r="A78">
        <v>2020</v>
      </c>
      <c r="B78" s="2">
        <v>43922</v>
      </c>
      <c r="C78" s="2">
        <v>44012</v>
      </c>
      <c r="D78">
        <v>2000</v>
      </c>
      <c r="E78">
        <v>2400</v>
      </c>
      <c r="F78">
        <v>2461</v>
      </c>
      <c r="G78" t="s">
        <v>70</v>
      </c>
      <c r="H78">
        <v>19998</v>
      </c>
      <c r="I78">
        <f>19998-19998</f>
        <v>0</v>
      </c>
      <c r="J78">
        <v>0</v>
      </c>
      <c r="K78">
        <v>0</v>
      </c>
      <c r="L78">
        <v>0</v>
      </c>
      <c r="M78">
        <v>0</v>
      </c>
      <c r="O78" s="3" t="s">
        <v>103</v>
      </c>
      <c r="P78" t="s">
        <v>57</v>
      </c>
      <c r="Q78" s="2">
        <v>44022</v>
      </c>
      <c r="R78" s="2">
        <v>44022</v>
      </c>
    </row>
    <row r="79" spans="1:18" x14ac:dyDescent="0.25">
      <c r="A79">
        <v>2020</v>
      </c>
      <c r="B79" s="2">
        <v>43922</v>
      </c>
      <c r="C79" s="2">
        <v>44012</v>
      </c>
      <c r="D79">
        <v>2000</v>
      </c>
      <c r="E79">
        <v>2400</v>
      </c>
      <c r="F79">
        <v>2481</v>
      </c>
      <c r="G79" t="s">
        <v>71</v>
      </c>
      <c r="H79">
        <v>19998</v>
      </c>
      <c r="I79">
        <f>19998-19998</f>
        <v>0</v>
      </c>
      <c r="J79">
        <v>0</v>
      </c>
      <c r="K79">
        <v>0</v>
      </c>
      <c r="L79">
        <v>0</v>
      </c>
      <c r="M79">
        <v>0</v>
      </c>
      <c r="O79" s="3" t="s">
        <v>103</v>
      </c>
      <c r="P79" t="s">
        <v>57</v>
      </c>
      <c r="Q79" s="2">
        <v>44022</v>
      </c>
      <c r="R79" s="2">
        <v>44022</v>
      </c>
    </row>
    <row r="80" spans="1:18" x14ac:dyDescent="0.25">
      <c r="A80">
        <v>2020</v>
      </c>
      <c r="B80" s="2">
        <v>43922</v>
      </c>
      <c r="C80" s="2">
        <v>44012</v>
      </c>
      <c r="D80">
        <v>2000</v>
      </c>
      <c r="E80">
        <v>2600</v>
      </c>
      <c r="F80">
        <v>2611</v>
      </c>
      <c r="G80" t="s">
        <v>72</v>
      </c>
      <c r="H80">
        <v>151998</v>
      </c>
      <c r="I80">
        <v>151998</v>
      </c>
      <c r="J80">
        <f>20340.74+63515.17</f>
        <v>83855.91</v>
      </c>
      <c r="K80">
        <f>20340.74+63515.17</f>
        <v>83855.91</v>
      </c>
      <c r="L80">
        <v>20340.740000000002</v>
      </c>
      <c r="M80">
        <v>20340.740000000002</v>
      </c>
      <c r="O80" s="3" t="s">
        <v>103</v>
      </c>
      <c r="P80" t="s">
        <v>57</v>
      </c>
      <c r="Q80" s="2">
        <v>44022</v>
      </c>
      <c r="R80" s="2">
        <v>44022</v>
      </c>
    </row>
    <row r="81" spans="1:18" x14ac:dyDescent="0.25">
      <c r="A81">
        <v>2020</v>
      </c>
      <c r="B81" s="2">
        <v>43922</v>
      </c>
      <c r="C81" s="2">
        <v>44012</v>
      </c>
      <c r="D81">
        <v>2000</v>
      </c>
      <c r="E81">
        <v>2700</v>
      </c>
      <c r="F81">
        <v>2711</v>
      </c>
      <c r="G81" t="s">
        <v>73</v>
      </c>
      <c r="H81">
        <v>70002</v>
      </c>
      <c r="I81">
        <v>70002</v>
      </c>
      <c r="J81">
        <v>0</v>
      </c>
      <c r="K81">
        <v>0</v>
      </c>
      <c r="L81">
        <v>0</v>
      </c>
      <c r="M81">
        <v>0</v>
      </c>
      <c r="O81" s="3" t="s">
        <v>103</v>
      </c>
      <c r="P81" t="s">
        <v>57</v>
      </c>
      <c r="Q81" s="2">
        <v>44022</v>
      </c>
      <c r="R81" s="2">
        <v>44022</v>
      </c>
    </row>
    <row r="82" spans="1:18" x14ac:dyDescent="0.25">
      <c r="A82">
        <v>2020</v>
      </c>
      <c r="B82" s="2">
        <v>43922</v>
      </c>
      <c r="C82" s="2">
        <v>44012</v>
      </c>
      <c r="D82">
        <v>2000</v>
      </c>
      <c r="E82">
        <v>2700</v>
      </c>
      <c r="F82">
        <v>2721</v>
      </c>
      <c r="G82" t="s">
        <v>74</v>
      </c>
      <c r="H82">
        <v>12498</v>
      </c>
      <c r="I82">
        <v>12498</v>
      </c>
      <c r="J82">
        <v>0</v>
      </c>
      <c r="K82">
        <v>0</v>
      </c>
      <c r="L82">
        <v>0</v>
      </c>
      <c r="M82">
        <v>0</v>
      </c>
      <c r="O82" s="3" t="s">
        <v>103</v>
      </c>
      <c r="P82" t="s">
        <v>57</v>
      </c>
      <c r="Q82" s="2">
        <v>44022</v>
      </c>
      <c r="R82" s="2">
        <v>44022</v>
      </c>
    </row>
    <row r="83" spans="1:18" x14ac:dyDescent="0.25">
      <c r="A83">
        <v>2020</v>
      </c>
      <c r="B83" s="2">
        <v>43922</v>
      </c>
      <c r="C83" s="2">
        <v>44012</v>
      </c>
      <c r="D83">
        <v>2000</v>
      </c>
      <c r="E83">
        <v>2900</v>
      </c>
      <c r="F83">
        <v>2911</v>
      </c>
      <c r="G83" t="s">
        <v>75</v>
      </c>
      <c r="H83">
        <v>10002</v>
      </c>
      <c r="I83">
        <f>10002-10002</f>
        <v>0</v>
      </c>
      <c r="J83">
        <v>0</v>
      </c>
      <c r="K83">
        <v>0</v>
      </c>
      <c r="L83">
        <v>0</v>
      </c>
      <c r="M83">
        <v>0</v>
      </c>
      <c r="O83" s="3" t="s">
        <v>103</v>
      </c>
      <c r="P83" t="s">
        <v>57</v>
      </c>
      <c r="Q83" s="2">
        <v>44022</v>
      </c>
      <c r="R83" s="2">
        <v>44022</v>
      </c>
    </row>
    <row r="84" spans="1:18" x14ac:dyDescent="0.25">
      <c r="A84">
        <v>2020</v>
      </c>
      <c r="B84" s="2">
        <v>43922</v>
      </c>
      <c r="C84" s="2">
        <v>44012</v>
      </c>
      <c r="D84">
        <v>2000</v>
      </c>
      <c r="E84">
        <v>2900</v>
      </c>
      <c r="F84">
        <v>2921</v>
      </c>
      <c r="G84" t="s">
        <v>76</v>
      </c>
      <c r="H84">
        <v>4998</v>
      </c>
      <c r="I84">
        <f>4998-4998</f>
        <v>0</v>
      </c>
      <c r="J84">
        <v>0</v>
      </c>
      <c r="K84">
        <v>0</v>
      </c>
      <c r="L84">
        <v>0</v>
      </c>
      <c r="M84">
        <v>0</v>
      </c>
      <c r="O84" s="3" t="s">
        <v>103</v>
      </c>
      <c r="P84" t="s">
        <v>57</v>
      </c>
      <c r="Q84" s="2">
        <v>44022</v>
      </c>
      <c r="R84" s="2">
        <v>44022</v>
      </c>
    </row>
    <row r="85" spans="1:18" x14ac:dyDescent="0.25">
      <c r="A85">
        <v>2020</v>
      </c>
      <c r="B85" s="2">
        <v>43922</v>
      </c>
      <c r="C85" s="2">
        <v>44012</v>
      </c>
      <c r="D85">
        <v>2000</v>
      </c>
      <c r="E85">
        <v>2900</v>
      </c>
      <c r="F85">
        <v>2931</v>
      </c>
      <c r="G85" t="s">
        <v>76</v>
      </c>
      <c r="H85">
        <v>4998</v>
      </c>
      <c r="I85">
        <f>4998-4998</f>
        <v>0</v>
      </c>
      <c r="J85">
        <v>0</v>
      </c>
      <c r="K85">
        <v>0</v>
      </c>
      <c r="L85">
        <v>0</v>
      </c>
      <c r="M85">
        <v>0</v>
      </c>
      <c r="O85" s="3" t="s">
        <v>103</v>
      </c>
      <c r="P85" t="s">
        <v>57</v>
      </c>
      <c r="Q85" s="2">
        <v>44022</v>
      </c>
      <c r="R85" s="2">
        <v>44022</v>
      </c>
    </row>
    <row r="86" spans="1:18" x14ac:dyDescent="0.25">
      <c r="A86">
        <v>2020</v>
      </c>
      <c r="B86" s="2">
        <v>43922</v>
      </c>
      <c r="C86" s="2">
        <v>44012</v>
      </c>
      <c r="D86">
        <v>2000</v>
      </c>
      <c r="E86">
        <v>2900</v>
      </c>
      <c r="F86">
        <v>2941</v>
      </c>
      <c r="G86" t="s">
        <v>77</v>
      </c>
      <c r="H86">
        <v>17502</v>
      </c>
      <c r="I86">
        <v>17502</v>
      </c>
      <c r="J86">
        <v>0</v>
      </c>
      <c r="K86">
        <v>0</v>
      </c>
      <c r="L86">
        <v>0</v>
      </c>
      <c r="M86">
        <v>0</v>
      </c>
      <c r="O86" s="3" t="s">
        <v>103</v>
      </c>
      <c r="P86" t="s">
        <v>57</v>
      </c>
      <c r="Q86" s="2">
        <v>44022</v>
      </c>
      <c r="R86" s="2">
        <v>44022</v>
      </c>
    </row>
    <row r="87" spans="1:18" x14ac:dyDescent="0.25">
      <c r="A87">
        <v>2020</v>
      </c>
      <c r="B87" s="2">
        <v>43922</v>
      </c>
      <c r="C87" s="2">
        <v>44012</v>
      </c>
      <c r="D87">
        <v>2000</v>
      </c>
      <c r="E87">
        <v>2900</v>
      </c>
      <c r="F87">
        <v>2961</v>
      </c>
      <c r="G87" t="s">
        <v>77</v>
      </c>
      <c r="H87">
        <v>6300</v>
      </c>
      <c r="I87">
        <v>6300</v>
      </c>
      <c r="J87">
        <v>0</v>
      </c>
      <c r="K87">
        <v>0</v>
      </c>
      <c r="L87">
        <v>0</v>
      </c>
      <c r="M87">
        <v>0</v>
      </c>
      <c r="O87" s="3" t="s">
        <v>103</v>
      </c>
      <c r="P87" t="s">
        <v>57</v>
      </c>
      <c r="Q87" s="2">
        <v>44022</v>
      </c>
      <c r="R87" s="2">
        <v>44022</v>
      </c>
    </row>
    <row r="88" spans="1:18" x14ac:dyDescent="0.25">
      <c r="A88">
        <v>2020</v>
      </c>
      <c r="B88" s="2">
        <v>43922</v>
      </c>
      <c r="C88" s="2">
        <v>44012</v>
      </c>
      <c r="D88">
        <v>3000</v>
      </c>
      <c r="E88">
        <v>3100</v>
      </c>
      <c r="F88">
        <v>3112</v>
      </c>
      <c r="G88" t="s">
        <v>78</v>
      </c>
      <c r="H88">
        <v>48498</v>
      </c>
      <c r="I88">
        <v>48498</v>
      </c>
      <c r="J88">
        <v>33081</v>
      </c>
      <c r="K88">
        <v>33081</v>
      </c>
      <c r="L88">
        <v>33081</v>
      </c>
      <c r="M88">
        <v>33081</v>
      </c>
      <c r="O88" s="3" t="s">
        <v>103</v>
      </c>
      <c r="P88" t="s">
        <v>57</v>
      </c>
      <c r="Q88" s="2">
        <v>44022</v>
      </c>
      <c r="R88" s="2">
        <v>44022</v>
      </c>
    </row>
    <row r="89" spans="1:18" x14ac:dyDescent="0.25">
      <c r="A89">
        <v>2020</v>
      </c>
      <c r="B89" s="2">
        <v>43922</v>
      </c>
      <c r="C89" s="2">
        <v>44012</v>
      </c>
      <c r="D89">
        <v>3000</v>
      </c>
      <c r="E89">
        <v>3100</v>
      </c>
      <c r="F89">
        <v>3131</v>
      </c>
      <c r="G89" t="s">
        <v>79</v>
      </c>
      <c r="H89">
        <v>21006</v>
      </c>
      <c r="I89">
        <v>21006</v>
      </c>
      <c r="J89">
        <v>0</v>
      </c>
      <c r="K89">
        <v>0</v>
      </c>
      <c r="L89">
        <v>0</v>
      </c>
      <c r="M89">
        <v>0</v>
      </c>
      <c r="O89" s="3" t="s">
        <v>103</v>
      </c>
      <c r="P89" t="s">
        <v>57</v>
      </c>
      <c r="Q89" s="2">
        <v>44022</v>
      </c>
      <c r="R89" s="2">
        <v>44022</v>
      </c>
    </row>
    <row r="90" spans="1:18" x14ac:dyDescent="0.25">
      <c r="A90">
        <v>2020</v>
      </c>
      <c r="B90" s="2">
        <v>43922</v>
      </c>
      <c r="C90" s="2">
        <v>44012</v>
      </c>
      <c r="D90">
        <v>3000</v>
      </c>
      <c r="E90">
        <v>3100</v>
      </c>
      <c r="F90">
        <v>3141</v>
      </c>
      <c r="G90" t="s">
        <v>80</v>
      </c>
      <c r="H90">
        <v>55002</v>
      </c>
      <c r="I90">
        <v>55002</v>
      </c>
      <c r="J90">
        <f>27050.85+34660.36</f>
        <v>61711.21</v>
      </c>
      <c r="K90">
        <f>27050.85+34660.36</f>
        <v>61711.21</v>
      </c>
      <c r="L90">
        <v>27050.85</v>
      </c>
      <c r="M90">
        <v>27050.85</v>
      </c>
      <c r="O90" s="3" t="s">
        <v>103</v>
      </c>
      <c r="P90" t="s">
        <v>57</v>
      </c>
      <c r="Q90" s="2">
        <v>44022</v>
      </c>
      <c r="R90" s="2">
        <v>44022</v>
      </c>
    </row>
    <row r="91" spans="1:18" x14ac:dyDescent="0.25">
      <c r="A91">
        <v>2020</v>
      </c>
      <c r="B91" s="2">
        <v>43922</v>
      </c>
      <c r="C91" s="2">
        <v>44012</v>
      </c>
      <c r="D91">
        <v>3000</v>
      </c>
      <c r="E91">
        <v>3100</v>
      </c>
      <c r="F91">
        <v>3161</v>
      </c>
      <c r="G91" t="s">
        <v>81</v>
      </c>
      <c r="H91">
        <v>17500002</v>
      </c>
      <c r="I91">
        <v>17500002</v>
      </c>
      <c r="J91">
        <f>6034482.76+5679513.2</f>
        <v>11713995.960000001</v>
      </c>
      <c r="K91">
        <f>6034482.76+5679513.2</f>
        <v>11713995.960000001</v>
      </c>
      <c r="L91">
        <v>6034482.7599999998</v>
      </c>
      <c r="M91">
        <v>6034482.7599999998</v>
      </c>
      <c r="O91" s="3" t="s">
        <v>103</v>
      </c>
      <c r="P91" t="s">
        <v>57</v>
      </c>
      <c r="Q91" s="2">
        <v>44022</v>
      </c>
      <c r="R91" s="2">
        <v>44022</v>
      </c>
    </row>
    <row r="92" spans="1:18" x14ac:dyDescent="0.25">
      <c r="A92">
        <v>2020</v>
      </c>
      <c r="B92" s="2">
        <v>43922</v>
      </c>
      <c r="C92" s="2">
        <v>44012</v>
      </c>
      <c r="D92">
        <v>3000</v>
      </c>
      <c r="E92">
        <v>3100</v>
      </c>
      <c r="F92">
        <v>3171</v>
      </c>
      <c r="G92" t="s">
        <v>82</v>
      </c>
      <c r="H92">
        <v>70938</v>
      </c>
      <c r="I92">
        <v>70938</v>
      </c>
      <c r="J92">
        <v>0</v>
      </c>
      <c r="K92">
        <v>0</v>
      </c>
      <c r="L92">
        <v>0</v>
      </c>
      <c r="M92">
        <v>0</v>
      </c>
      <c r="O92" s="3" t="s">
        <v>103</v>
      </c>
      <c r="P92" t="s">
        <v>57</v>
      </c>
      <c r="Q92" s="2">
        <v>44022</v>
      </c>
      <c r="R92" s="2">
        <v>44022</v>
      </c>
    </row>
    <row r="93" spans="1:18" x14ac:dyDescent="0.25">
      <c r="A93">
        <v>2020</v>
      </c>
      <c r="B93" s="2">
        <v>43922</v>
      </c>
      <c r="C93" s="2">
        <v>44012</v>
      </c>
      <c r="D93">
        <v>3000</v>
      </c>
      <c r="E93">
        <v>3100</v>
      </c>
      <c r="F93">
        <v>3191</v>
      </c>
      <c r="G93" t="s">
        <v>83</v>
      </c>
      <c r="H93">
        <v>34206</v>
      </c>
      <c r="I93">
        <v>34206</v>
      </c>
      <c r="J93">
        <v>3974.98</v>
      </c>
      <c r="K93">
        <v>3974.98</v>
      </c>
      <c r="L93">
        <v>0</v>
      </c>
      <c r="M93">
        <v>0</v>
      </c>
      <c r="O93" s="3" t="s">
        <v>103</v>
      </c>
      <c r="P93" t="s">
        <v>57</v>
      </c>
      <c r="Q93" s="2">
        <v>44022</v>
      </c>
      <c r="R93" s="2">
        <v>44022</v>
      </c>
    </row>
    <row r="94" spans="1:18" x14ac:dyDescent="0.25">
      <c r="A94">
        <v>2020</v>
      </c>
      <c r="B94" s="2">
        <v>43922</v>
      </c>
      <c r="C94" s="2">
        <v>44012</v>
      </c>
      <c r="D94">
        <v>3000</v>
      </c>
      <c r="E94">
        <v>3200</v>
      </c>
      <c r="F94">
        <v>3221</v>
      </c>
      <c r="G94" t="s">
        <v>84</v>
      </c>
      <c r="H94">
        <v>900534</v>
      </c>
      <c r="I94">
        <v>900534</v>
      </c>
      <c r="J94">
        <f>412494.84+412494.84</f>
        <v>824989.68</v>
      </c>
      <c r="K94">
        <f>412494.84+412494.84</f>
        <v>824989.68</v>
      </c>
      <c r="L94">
        <v>412494.84</v>
      </c>
      <c r="M94">
        <v>412494.84</v>
      </c>
      <c r="O94" s="3" t="s">
        <v>103</v>
      </c>
      <c r="P94" t="s">
        <v>57</v>
      </c>
      <c r="Q94" s="2">
        <v>44022</v>
      </c>
      <c r="R94" s="2">
        <v>44022</v>
      </c>
    </row>
    <row r="95" spans="1:18" x14ac:dyDescent="0.25">
      <c r="A95">
        <v>2020</v>
      </c>
      <c r="B95" s="2">
        <v>43922</v>
      </c>
      <c r="C95" s="2">
        <v>44012</v>
      </c>
      <c r="D95">
        <v>3000</v>
      </c>
      <c r="E95">
        <v>3200</v>
      </c>
      <c r="F95">
        <v>3311</v>
      </c>
      <c r="G95" t="s">
        <v>85</v>
      </c>
      <c r="H95">
        <v>92802</v>
      </c>
      <c r="I95">
        <f>92802-2</f>
        <v>92800</v>
      </c>
      <c r="J95">
        <v>0</v>
      </c>
      <c r="K95">
        <v>0</v>
      </c>
      <c r="L95">
        <v>0</v>
      </c>
      <c r="M95">
        <v>0</v>
      </c>
      <c r="O95" s="3" t="s">
        <v>103</v>
      </c>
      <c r="P95" t="s">
        <v>57</v>
      </c>
      <c r="Q95" s="2">
        <v>44022</v>
      </c>
      <c r="R95" s="2">
        <v>44022</v>
      </c>
    </row>
    <row r="96" spans="1:18" x14ac:dyDescent="0.25">
      <c r="A96">
        <v>2020</v>
      </c>
      <c r="B96" s="2">
        <v>43922</v>
      </c>
      <c r="C96" s="2">
        <v>44012</v>
      </c>
      <c r="D96">
        <v>3000</v>
      </c>
      <c r="E96">
        <v>3300</v>
      </c>
      <c r="F96">
        <v>3321</v>
      </c>
      <c r="G96" t="s">
        <v>86</v>
      </c>
      <c r="H96">
        <v>25543350</v>
      </c>
      <c r="I96">
        <v>25543350</v>
      </c>
      <c r="J96">
        <v>0</v>
      </c>
      <c r="K96">
        <v>0</v>
      </c>
      <c r="L96">
        <v>0</v>
      </c>
      <c r="M96">
        <v>0</v>
      </c>
      <c r="O96" s="3" t="s">
        <v>103</v>
      </c>
      <c r="P96" t="s">
        <v>57</v>
      </c>
      <c r="Q96" s="2">
        <v>44022</v>
      </c>
      <c r="R96" s="2">
        <v>44022</v>
      </c>
    </row>
    <row r="97" spans="1:18" x14ac:dyDescent="0.25">
      <c r="A97">
        <v>2020</v>
      </c>
      <c r="B97" s="2">
        <v>43922</v>
      </c>
      <c r="C97" s="2">
        <v>44012</v>
      </c>
      <c r="D97">
        <v>3000</v>
      </c>
      <c r="E97">
        <v>3300</v>
      </c>
      <c r="F97">
        <v>3341</v>
      </c>
      <c r="G97" t="s">
        <v>87</v>
      </c>
      <c r="H97">
        <v>20004</v>
      </c>
      <c r="I97">
        <v>20004</v>
      </c>
      <c r="J97">
        <v>0</v>
      </c>
      <c r="K97">
        <v>0</v>
      </c>
      <c r="L97">
        <v>0</v>
      </c>
      <c r="M97">
        <v>0</v>
      </c>
      <c r="O97" s="3" t="s">
        <v>103</v>
      </c>
      <c r="P97" t="s">
        <v>57</v>
      </c>
      <c r="Q97" s="2">
        <v>44022</v>
      </c>
      <c r="R97" s="2">
        <v>44022</v>
      </c>
    </row>
    <row r="98" spans="1:18" x14ac:dyDescent="0.25">
      <c r="A98">
        <v>2020</v>
      </c>
      <c r="B98" s="2">
        <v>43922</v>
      </c>
      <c r="C98" s="2">
        <v>44012</v>
      </c>
      <c r="D98">
        <v>3000</v>
      </c>
      <c r="E98">
        <v>3300</v>
      </c>
      <c r="F98">
        <v>3351</v>
      </c>
      <c r="G98" t="s">
        <v>88</v>
      </c>
      <c r="H98">
        <v>4750002</v>
      </c>
      <c r="I98">
        <v>4750002</v>
      </c>
      <c r="J98">
        <v>0</v>
      </c>
      <c r="K98">
        <v>0</v>
      </c>
      <c r="L98">
        <v>0</v>
      </c>
      <c r="M98">
        <v>0</v>
      </c>
      <c r="O98" s="3" t="s">
        <v>103</v>
      </c>
      <c r="P98" t="s">
        <v>57</v>
      </c>
      <c r="Q98" s="2">
        <v>44022</v>
      </c>
      <c r="R98" s="2">
        <v>44022</v>
      </c>
    </row>
    <row r="99" spans="1:18" x14ac:dyDescent="0.25">
      <c r="A99">
        <v>2020</v>
      </c>
      <c r="B99" s="2">
        <v>43922</v>
      </c>
      <c r="C99" s="2">
        <v>44012</v>
      </c>
      <c r="D99">
        <v>3000</v>
      </c>
      <c r="E99">
        <v>3300</v>
      </c>
      <c r="F99">
        <v>3361</v>
      </c>
      <c r="G99" t="s">
        <v>89</v>
      </c>
      <c r="H99">
        <v>34998</v>
      </c>
      <c r="I99">
        <v>34998</v>
      </c>
      <c r="J99">
        <v>0</v>
      </c>
      <c r="K99">
        <v>0</v>
      </c>
      <c r="L99">
        <v>0</v>
      </c>
      <c r="M99">
        <v>0</v>
      </c>
      <c r="O99" s="3" t="s">
        <v>103</v>
      </c>
      <c r="P99" t="s">
        <v>57</v>
      </c>
      <c r="Q99" s="2">
        <v>44022</v>
      </c>
      <c r="R99" s="2">
        <v>44022</v>
      </c>
    </row>
    <row r="100" spans="1:18" x14ac:dyDescent="0.25">
      <c r="A100">
        <v>2020</v>
      </c>
      <c r="B100" s="2">
        <v>43922</v>
      </c>
      <c r="C100" s="2">
        <v>44012</v>
      </c>
      <c r="D100">
        <v>3000</v>
      </c>
      <c r="E100">
        <v>3300</v>
      </c>
      <c r="F100">
        <v>3362</v>
      </c>
      <c r="G100" t="s">
        <v>90</v>
      </c>
      <c r="H100">
        <v>75000</v>
      </c>
      <c r="I100">
        <f>75000-45000</f>
        <v>30000</v>
      </c>
      <c r="J100">
        <v>0</v>
      </c>
      <c r="K100">
        <v>0</v>
      </c>
      <c r="L100">
        <v>0</v>
      </c>
      <c r="M100">
        <v>0</v>
      </c>
      <c r="O100" s="3" t="s">
        <v>103</v>
      </c>
      <c r="P100" t="s">
        <v>57</v>
      </c>
      <c r="Q100" s="2">
        <v>44022</v>
      </c>
      <c r="R100" s="2">
        <v>44022</v>
      </c>
    </row>
    <row r="101" spans="1:18" x14ac:dyDescent="0.25">
      <c r="A101">
        <v>2020</v>
      </c>
      <c r="B101" s="2">
        <v>43922</v>
      </c>
      <c r="C101" s="2">
        <v>44012</v>
      </c>
      <c r="D101">
        <v>3000</v>
      </c>
      <c r="E101">
        <v>3300</v>
      </c>
      <c r="F101">
        <v>3381</v>
      </c>
      <c r="G101" t="s">
        <v>91</v>
      </c>
      <c r="H101">
        <v>215934</v>
      </c>
      <c r="I101">
        <v>215934</v>
      </c>
      <c r="J101">
        <v>58651</v>
      </c>
      <c r="K101">
        <v>58651</v>
      </c>
      <c r="L101">
        <v>0</v>
      </c>
      <c r="M101">
        <v>0</v>
      </c>
      <c r="O101" s="3" t="s">
        <v>103</v>
      </c>
      <c r="P101" t="s">
        <v>57</v>
      </c>
      <c r="Q101" s="2">
        <v>44022</v>
      </c>
      <c r="R101" s="2">
        <v>44022</v>
      </c>
    </row>
    <row r="102" spans="1:18" x14ac:dyDescent="0.25">
      <c r="A102">
        <v>2020</v>
      </c>
      <c r="B102" s="2">
        <v>43922</v>
      </c>
      <c r="C102" s="2">
        <v>44012</v>
      </c>
      <c r="D102">
        <v>3000</v>
      </c>
      <c r="E102">
        <v>3400</v>
      </c>
      <c r="F102">
        <v>3411</v>
      </c>
      <c r="G102" t="s">
        <v>92</v>
      </c>
      <c r="H102">
        <v>22434</v>
      </c>
      <c r="I102">
        <f>22434-22434</f>
        <v>0</v>
      </c>
      <c r="J102">
        <v>0</v>
      </c>
      <c r="K102">
        <v>0</v>
      </c>
      <c r="L102">
        <v>0</v>
      </c>
      <c r="M102">
        <v>0</v>
      </c>
      <c r="O102" s="3" t="s">
        <v>103</v>
      </c>
      <c r="P102" t="s">
        <v>57</v>
      </c>
      <c r="Q102" s="2">
        <v>44022</v>
      </c>
      <c r="R102" s="2">
        <v>44022</v>
      </c>
    </row>
    <row r="103" spans="1:18" x14ac:dyDescent="0.25">
      <c r="A103">
        <v>2020</v>
      </c>
      <c r="B103" s="2">
        <v>43922</v>
      </c>
      <c r="C103" s="2">
        <v>44012</v>
      </c>
      <c r="D103">
        <v>3000</v>
      </c>
      <c r="E103">
        <v>3400</v>
      </c>
      <c r="F103">
        <v>3451</v>
      </c>
      <c r="G103" t="s">
        <v>93</v>
      </c>
      <c r="H103">
        <v>156000</v>
      </c>
      <c r="I103">
        <v>156000</v>
      </c>
      <c r="J103">
        <v>61795.54</v>
      </c>
      <c r="K103">
        <v>61795.54</v>
      </c>
      <c r="L103">
        <v>0</v>
      </c>
      <c r="M103">
        <v>0</v>
      </c>
      <c r="O103" s="3" t="s">
        <v>103</v>
      </c>
      <c r="P103" t="s">
        <v>57</v>
      </c>
      <c r="Q103" s="2">
        <v>44022</v>
      </c>
      <c r="R103" s="2">
        <v>44022</v>
      </c>
    </row>
    <row r="104" spans="1:18" x14ac:dyDescent="0.25">
      <c r="A104">
        <v>2020</v>
      </c>
      <c r="B104" s="2">
        <v>43922</v>
      </c>
      <c r="C104" s="2">
        <v>44012</v>
      </c>
      <c r="D104">
        <v>3000</v>
      </c>
      <c r="E104">
        <v>3500</v>
      </c>
      <c r="F104">
        <v>3511</v>
      </c>
      <c r="G104" t="s">
        <v>94</v>
      </c>
      <c r="H104">
        <v>114426</v>
      </c>
      <c r="I104">
        <f>114426-153925.2</f>
        <v>-39499.200000000012</v>
      </c>
      <c r="J104">
        <v>0</v>
      </c>
      <c r="K104">
        <v>0</v>
      </c>
      <c r="L104">
        <v>0</v>
      </c>
      <c r="M104">
        <v>0</v>
      </c>
      <c r="O104" s="3" t="s">
        <v>103</v>
      </c>
      <c r="P104" t="s">
        <v>57</v>
      </c>
      <c r="Q104" s="2">
        <v>44022</v>
      </c>
      <c r="R104" s="2">
        <v>44022</v>
      </c>
    </row>
    <row r="105" spans="1:18" x14ac:dyDescent="0.25">
      <c r="A105">
        <v>2020</v>
      </c>
      <c r="B105" s="2">
        <v>43922</v>
      </c>
      <c r="C105" s="2">
        <v>44012</v>
      </c>
      <c r="D105">
        <v>3000</v>
      </c>
      <c r="E105">
        <v>3500</v>
      </c>
      <c r="F105">
        <v>3521</v>
      </c>
      <c r="G105" t="s">
        <v>95</v>
      </c>
      <c r="H105">
        <v>7500</v>
      </c>
      <c r="I105">
        <f>7500-7500</f>
        <v>0</v>
      </c>
      <c r="J105">
        <v>0</v>
      </c>
      <c r="K105">
        <v>0</v>
      </c>
      <c r="L105">
        <v>0</v>
      </c>
      <c r="M105">
        <v>0</v>
      </c>
      <c r="O105" s="3" t="s">
        <v>103</v>
      </c>
      <c r="P105" t="s">
        <v>57</v>
      </c>
      <c r="Q105" s="2">
        <v>44022</v>
      </c>
      <c r="R105" s="2">
        <v>44022</v>
      </c>
    </row>
    <row r="106" spans="1:18" x14ac:dyDescent="0.25">
      <c r="A106">
        <v>2020</v>
      </c>
      <c r="B106" s="2">
        <v>43922</v>
      </c>
      <c r="C106" s="2">
        <v>44012</v>
      </c>
      <c r="D106">
        <v>3000</v>
      </c>
      <c r="E106">
        <v>3500</v>
      </c>
      <c r="F106">
        <v>3531</v>
      </c>
      <c r="G106" t="s">
        <v>95</v>
      </c>
      <c r="H106">
        <v>90000</v>
      </c>
      <c r="I106">
        <v>90000</v>
      </c>
      <c r="J106">
        <v>0</v>
      </c>
      <c r="K106">
        <v>0</v>
      </c>
      <c r="L106">
        <v>0</v>
      </c>
      <c r="M106">
        <v>0</v>
      </c>
      <c r="O106" s="3" t="s">
        <v>103</v>
      </c>
      <c r="P106" t="s">
        <v>57</v>
      </c>
      <c r="Q106" s="2">
        <v>44022</v>
      </c>
      <c r="R106" s="2">
        <v>44022</v>
      </c>
    </row>
    <row r="107" spans="1:18" x14ac:dyDescent="0.25">
      <c r="A107">
        <v>2020</v>
      </c>
      <c r="B107" s="2">
        <v>43922</v>
      </c>
      <c r="C107" s="2">
        <v>44012</v>
      </c>
      <c r="D107">
        <v>3000</v>
      </c>
      <c r="E107">
        <v>3500</v>
      </c>
      <c r="F107">
        <v>3552</v>
      </c>
      <c r="G107" t="s">
        <v>96</v>
      </c>
      <c r="H107">
        <v>99498</v>
      </c>
      <c r="I107">
        <v>99498</v>
      </c>
      <c r="J107">
        <v>0</v>
      </c>
      <c r="K107">
        <v>0</v>
      </c>
      <c r="L107">
        <v>0</v>
      </c>
      <c r="M107">
        <v>0</v>
      </c>
      <c r="O107" s="3" t="s">
        <v>103</v>
      </c>
      <c r="P107" t="s">
        <v>57</v>
      </c>
      <c r="Q107" s="2">
        <v>44022</v>
      </c>
      <c r="R107" s="2">
        <v>44022</v>
      </c>
    </row>
    <row r="108" spans="1:18" x14ac:dyDescent="0.25">
      <c r="A108">
        <v>2020</v>
      </c>
      <c r="B108" s="2">
        <v>43922</v>
      </c>
      <c r="C108" s="2">
        <v>44012</v>
      </c>
      <c r="D108">
        <v>3000</v>
      </c>
      <c r="E108">
        <v>3500</v>
      </c>
      <c r="F108">
        <v>3553</v>
      </c>
      <c r="G108" t="s">
        <v>96</v>
      </c>
      <c r="H108">
        <v>10146</v>
      </c>
      <c r="I108">
        <v>10146</v>
      </c>
      <c r="J108">
        <v>0</v>
      </c>
      <c r="K108">
        <v>0</v>
      </c>
      <c r="L108">
        <v>0</v>
      </c>
      <c r="M108">
        <v>0</v>
      </c>
      <c r="O108" s="3" t="s">
        <v>103</v>
      </c>
      <c r="P108" t="s">
        <v>57</v>
      </c>
      <c r="Q108" s="2">
        <v>44022</v>
      </c>
      <c r="R108" s="2">
        <v>44022</v>
      </c>
    </row>
    <row r="109" spans="1:18" x14ac:dyDescent="0.25">
      <c r="A109">
        <v>2020</v>
      </c>
      <c r="B109" s="2">
        <v>43922</v>
      </c>
      <c r="C109" s="2">
        <v>44012</v>
      </c>
      <c r="D109">
        <v>3000</v>
      </c>
      <c r="E109">
        <v>3500</v>
      </c>
      <c r="F109">
        <v>3581</v>
      </c>
      <c r="G109" t="s">
        <v>97</v>
      </c>
      <c r="H109">
        <v>362940</v>
      </c>
      <c r="I109">
        <v>362940</v>
      </c>
      <c r="J109">
        <f>110008+201681.33</f>
        <v>311689.32999999996</v>
      </c>
      <c r="K109">
        <f>110008+201681.33</f>
        <v>311689.32999999996</v>
      </c>
      <c r="L109">
        <v>110008</v>
      </c>
      <c r="M109">
        <v>110008</v>
      </c>
      <c r="O109" s="3" t="s">
        <v>103</v>
      </c>
      <c r="P109" t="s">
        <v>57</v>
      </c>
      <c r="Q109" s="2">
        <v>44022</v>
      </c>
      <c r="R109" s="2">
        <v>44022</v>
      </c>
    </row>
    <row r="110" spans="1:18" x14ac:dyDescent="0.25">
      <c r="A110">
        <v>2020</v>
      </c>
      <c r="B110" s="2">
        <v>43922</v>
      </c>
      <c r="C110" s="2">
        <v>44012</v>
      </c>
      <c r="D110">
        <v>3000</v>
      </c>
      <c r="E110">
        <v>3500</v>
      </c>
      <c r="F110">
        <v>3591</v>
      </c>
      <c r="G110" t="s">
        <v>98</v>
      </c>
      <c r="H110">
        <v>88686</v>
      </c>
      <c r="I110">
        <v>88686</v>
      </c>
      <c r="J110">
        <f>31171.8+58482.04</f>
        <v>89653.84</v>
      </c>
      <c r="K110">
        <f>31171.8+58482.04</f>
        <v>89653.84</v>
      </c>
      <c r="L110">
        <v>31171.8</v>
      </c>
      <c r="M110">
        <v>31171.8</v>
      </c>
      <c r="O110" s="3" t="s">
        <v>103</v>
      </c>
      <c r="P110" t="s">
        <v>57</v>
      </c>
      <c r="Q110" s="2">
        <v>44022</v>
      </c>
      <c r="R110" s="2">
        <v>44022</v>
      </c>
    </row>
    <row r="111" spans="1:18" x14ac:dyDescent="0.25">
      <c r="A111">
        <v>2020</v>
      </c>
      <c r="B111" s="2">
        <v>43922</v>
      </c>
      <c r="C111" s="2">
        <v>44012</v>
      </c>
      <c r="D111">
        <v>3000</v>
      </c>
      <c r="E111">
        <v>3900</v>
      </c>
      <c r="F111">
        <v>3921</v>
      </c>
      <c r="G111" t="s">
        <v>99</v>
      </c>
      <c r="H111">
        <v>31002</v>
      </c>
      <c r="I111">
        <v>31002</v>
      </c>
      <c r="J111">
        <v>33121</v>
      </c>
      <c r="K111">
        <v>33121</v>
      </c>
      <c r="L111">
        <v>33121</v>
      </c>
      <c r="M111">
        <v>33121</v>
      </c>
      <c r="O111" s="3" t="s">
        <v>103</v>
      </c>
      <c r="P111" t="s">
        <v>57</v>
      </c>
      <c r="Q111" s="2">
        <v>44022</v>
      </c>
      <c r="R111" s="2">
        <v>44022</v>
      </c>
    </row>
    <row r="112" spans="1:18" x14ac:dyDescent="0.25">
      <c r="A112">
        <v>2020</v>
      </c>
      <c r="B112" s="2">
        <v>43922</v>
      </c>
      <c r="C112" s="2">
        <v>44012</v>
      </c>
      <c r="D112">
        <v>3000</v>
      </c>
      <c r="E112">
        <v>3900</v>
      </c>
      <c r="F112">
        <v>3981</v>
      </c>
      <c r="G112" t="s">
        <v>100</v>
      </c>
      <c r="H112">
        <v>658983</v>
      </c>
      <c r="I112">
        <v>658983</v>
      </c>
      <c r="J112">
        <f>258444.91+49952</f>
        <v>308396.91000000003</v>
      </c>
      <c r="K112">
        <f>258444.91+49952</f>
        <v>308396.91000000003</v>
      </c>
      <c r="L112">
        <v>258444.91</v>
      </c>
      <c r="M112">
        <v>258444.91</v>
      </c>
      <c r="O112" s="3" t="s">
        <v>103</v>
      </c>
      <c r="P112" t="s">
        <v>57</v>
      </c>
      <c r="Q112" s="2">
        <v>44022</v>
      </c>
      <c r="R112" s="2">
        <v>44022</v>
      </c>
    </row>
    <row r="113" spans="1:18" x14ac:dyDescent="0.25">
      <c r="A113">
        <v>2020</v>
      </c>
      <c r="B113" s="2">
        <v>43922</v>
      </c>
      <c r="C113" s="2">
        <v>44012</v>
      </c>
      <c r="D113">
        <v>3000</v>
      </c>
      <c r="E113">
        <v>3900</v>
      </c>
      <c r="F113">
        <v>3982</v>
      </c>
      <c r="G113" t="s">
        <v>101</v>
      </c>
      <c r="H113">
        <v>30470</v>
      </c>
      <c r="I113">
        <v>30470</v>
      </c>
      <c r="J113">
        <v>0</v>
      </c>
      <c r="K113">
        <v>0</v>
      </c>
      <c r="L113">
        <v>0</v>
      </c>
      <c r="M113">
        <v>0</v>
      </c>
      <c r="O113" s="3" t="s">
        <v>103</v>
      </c>
      <c r="P113" t="s">
        <v>57</v>
      </c>
      <c r="Q113" s="2">
        <v>44022</v>
      </c>
      <c r="R113" s="2">
        <v>44022</v>
      </c>
    </row>
    <row r="114" spans="1:18" x14ac:dyDescent="0.25">
      <c r="A114">
        <v>2020</v>
      </c>
      <c r="B114" s="2">
        <v>43922</v>
      </c>
      <c r="C114" s="2">
        <v>44012</v>
      </c>
      <c r="D114">
        <v>3000</v>
      </c>
      <c r="E114">
        <v>3200</v>
      </c>
      <c r="F114">
        <v>3221</v>
      </c>
      <c r="G114" t="s">
        <v>102</v>
      </c>
      <c r="H114">
        <v>53304</v>
      </c>
      <c r="I114">
        <v>53304</v>
      </c>
      <c r="J114">
        <v>0</v>
      </c>
      <c r="K114">
        <v>0</v>
      </c>
      <c r="L114">
        <v>0</v>
      </c>
      <c r="M114">
        <v>0</v>
      </c>
      <c r="O114" s="3" t="s">
        <v>103</v>
      </c>
      <c r="P114" t="s">
        <v>57</v>
      </c>
      <c r="Q114" s="2">
        <v>44022</v>
      </c>
      <c r="R114" s="2">
        <v>44022</v>
      </c>
    </row>
    <row r="115" spans="1:18" x14ac:dyDescent="0.25">
      <c r="A115" s="5">
        <v>2020</v>
      </c>
      <c r="B115" s="2">
        <v>44013</v>
      </c>
      <c r="C115" s="2">
        <v>44104</v>
      </c>
      <c r="D115">
        <v>1000</v>
      </c>
      <c r="E115">
        <v>1100</v>
      </c>
      <c r="F115">
        <v>1131</v>
      </c>
      <c r="G115" t="s">
        <v>53</v>
      </c>
      <c r="H115" s="4">
        <v>1457901</v>
      </c>
      <c r="I115">
        <v>1457901</v>
      </c>
      <c r="J115">
        <v>1453851</v>
      </c>
      <c r="K115">
        <v>1453851</v>
      </c>
      <c r="L115">
        <v>1453851</v>
      </c>
      <c r="M115">
        <v>1453851</v>
      </c>
      <c r="O115" s="3" t="s">
        <v>103</v>
      </c>
      <c r="P115" t="s">
        <v>57</v>
      </c>
      <c r="Q115" s="2">
        <v>44114</v>
      </c>
      <c r="R115" s="2">
        <v>44119</v>
      </c>
    </row>
    <row r="116" spans="1:18" x14ac:dyDescent="0.25">
      <c r="A116">
        <v>2020</v>
      </c>
      <c r="B116" s="2">
        <v>44013</v>
      </c>
      <c r="C116" s="2">
        <v>44104</v>
      </c>
      <c r="D116">
        <v>1000</v>
      </c>
      <c r="E116">
        <v>1200</v>
      </c>
      <c r="F116">
        <v>1211</v>
      </c>
      <c r="G116" t="s">
        <v>56</v>
      </c>
      <c r="H116" s="4">
        <v>8110503</v>
      </c>
      <c r="I116">
        <v>8110503</v>
      </c>
      <c r="J116">
        <v>8079696</v>
      </c>
      <c r="K116">
        <v>8079696</v>
      </c>
      <c r="L116">
        <v>8079696</v>
      </c>
      <c r="M116">
        <v>8079696</v>
      </c>
      <c r="O116" s="3" t="s">
        <v>103</v>
      </c>
      <c r="P116" t="s">
        <v>57</v>
      </c>
      <c r="Q116" s="2">
        <v>44114</v>
      </c>
      <c r="R116" s="2">
        <v>44119</v>
      </c>
    </row>
    <row r="117" spans="1:18" x14ac:dyDescent="0.25">
      <c r="A117">
        <v>2020</v>
      </c>
      <c r="B117" s="2">
        <v>44013</v>
      </c>
      <c r="C117" s="2">
        <v>44104</v>
      </c>
      <c r="D117">
        <v>1000</v>
      </c>
      <c r="E117">
        <v>1300</v>
      </c>
      <c r="F117">
        <v>1321</v>
      </c>
      <c r="G117" t="s">
        <v>104</v>
      </c>
      <c r="H117" s="4">
        <v>31883</v>
      </c>
      <c r="I117">
        <v>31883</v>
      </c>
      <c r="J117">
        <v>26923.17</v>
      </c>
      <c r="K117">
        <v>26923.17</v>
      </c>
      <c r="L117">
        <v>26923.17</v>
      </c>
      <c r="M117">
        <v>26923.17</v>
      </c>
      <c r="O117" s="3" t="s">
        <v>103</v>
      </c>
      <c r="P117" t="s">
        <v>57</v>
      </c>
      <c r="Q117" s="2">
        <v>44114</v>
      </c>
      <c r="R117" s="2">
        <v>44119</v>
      </c>
    </row>
    <row r="118" spans="1:18" x14ac:dyDescent="0.25">
      <c r="A118">
        <v>2020</v>
      </c>
      <c r="B118" s="2">
        <v>44013</v>
      </c>
      <c r="C118" s="2">
        <v>44104</v>
      </c>
      <c r="D118">
        <v>1000</v>
      </c>
      <c r="E118">
        <v>1300</v>
      </c>
      <c r="F118">
        <v>1323</v>
      </c>
      <c r="G118" t="s">
        <v>58</v>
      </c>
      <c r="H118" s="4">
        <v>76816</v>
      </c>
      <c r="I118">
        <v>76816</v>
      </c>
      <c r="O118" s="3" t="s">
        <v>103</v>
      </c>
      <c r="P118" t="s">
        <v>57</v>
      </c>
      <c r="Q118" s="2">
        <v>44114</v>
      </c>
      <c r="R118" s="2">
        <v>44119</v>
      </c>
    </row>
    <row r="119" spans="1:18" x14ac:dyDescent="0.25">
      <c r="A119">
        <v>2020</v>
      </c>
      <c r="B119" s="2">
        <v>44013</v>
      </c>
      <c r="C119" s="2">
        <v>44104</v>
      </c>
      <c r="D119">
        <v>1000</v>
      </c>
      <c r="E119">
        <v>1400</v>
      </c>
      <c r="F119">
        <v>1412</v>
      </c>
      <c r="G119" t="s">
        <v>59</v>
      </c>
      <c r="H119" s="4">
        <v>803192</v>
      </c>
      <c r="I119">
        <v>803192</v>
      </c>
      <c r="J119">
        <f>683510.1+58699.6</f>
        <v>742209.7</v>
      </c>
      <c r="K119">
        <f>683510.1+58699.6</f>
        <v>742209.7</v>
      </c>
      <c r="L119">
        <v>683510.1</v>
      </c>
      <c r="M119">
        <v>683510.1</v>
      </c>
      <c r="O119" s="3" t="s">
        <v>103</v>
      </c>
      <c r="P119" t="s">
        <v>57</v>
      </c>
      <c r="Q119" s="2">
        <v>44114</v>
      </c>
      <c r="R119" s="2">
        <v>44119</v>
      </c>
    </row>
    <row r="120" spans="1:18" x14ac:dyDescent="0.25">
      <c r="A120">
        <v>2020</v>
      </c>
      <c r="B120" s="2">
        <v>44013</v>
      </c>
      <c r="C120" s="2">
        <v>44104</v>
      </c>
      <c r="D120">
        <v>1000</v>
      </c>
      <c r="E120">
        <v>1400</v>
      </c>
      <c r="F120">
        <v>1422</v>
      </c>
      <c r="G120" t="s">
        <v>60</v>
      </c>
      <c r="H120" s="4">
        <v>465966</v>
      </c>
      <c r="I120">
        <v>465966</v>
      </c>
      <c r="J120">
        <v>328460.03000000003</v>
      </c>
      <c r="K120">
        <v>328460.03000000003</v>
      </c>
      <c r="L120">
        <v>328460.03000000003</v>
      </c>
      <c r="M120">
        <v>328460.03000000003</v>
      </c>
      <c r="O120" s="3" t="s">
        <v>103</v>
      </c>
      <c r="P120" t="s">
        <v>57</v>
      </c>
      <c r="Q120" s="2">
        <v>44114</v>
      </c>
      <c r="R120" s="2">
        <v>44119</v>
      </c>
    </row>
    <row r="121" spans="1:18" x14ac:dyDescent="0.25">
      <c r="A121">
        <v>2020</v>
      </c>
      <c r="B121" s="2">
        <v>44013</v>
      </c>
      <c r="C121" s="2">
        <v>44104</v>
      </c>
      <c r="D121">
        <v>1000</v>
      </c>
      <c r="E121">
        <v>1400</v>
      </c>
      <c r="F121">
        <v>1431</v>
      </c>
      <c r="G121" t="s">
        <v>61</v>
      </c>
      <c r="H121" s="4">
        <v>181209</v>
      </c>
      <c r="I121">
        <v>181209</v>
      </c>
      <c r="J121">
        <v>131384.04</v>
      </c>
      <c r="K121">
        <v>131384.04</v>
      </c>
      <c r="L121">
        <v>131384.04</v>
      </c>
      <c r="M121">
        <v>131384.04</v>
      </c>
      <c r="O121" s="3" t="s">
        <v>103</v>
      </c>
      <c r="P121" t="s">
        <v>57</v>
      </c>
      <c r="Q121" s="2">
        <v>44114</v>
      </c>
      <c r="R121" s="2">
        <v>44119</v>
      </c>
    </row>
    <row r="122" spans="1:18" x14ac:dyDescent="0.25">
      <c r="A122">
        <v>2020</v>
      </c>
      <c r="B122" s="2">
        <v>44013</v>
      </c>
      <c r="C122" s="2">
        <v>44104</v>
      </c>
      <c r="D122">
        <v>1000</v>
      </c>
      <c r="E122">
        <v>1400</v>
      </c>
      <c r="F122">
        <v>1441</v>
      </c>
      <c r="G122" t="s">
        <v>62</v>
      </c>
      <c r="H122" s="4">
        <v>306731</v>
      </c>
      <c r="I122">
        <v>306731</v>
      </c>
      <c r="J122">
        <f>42771.85+64320.36</f>
        <v>107092.20999999999</v>
      </c>
      <c r="K122">
        <f>42771.85+64320.36</f>
        <v>107092.20999999999</v>
      </c>
      <c r="L122">
        <v>42771.85</v>
      </c>
      <c r="M122">
        <v>42771.85</v>
      </c>
      <c r="O122" s="3" t="s">
        <v>103</v>
      </c>
      <c r="P122" t="s">
        <v>57</v>
      </c>
      <c r="Q122" s="2">
        <v>44114</v>
      </c>
      <c r="R122" s="2">
        <v>44119</v>
      </c>
    </row>
    <row r="123" spans="1:18" x14ac:dyDescent="0.25">
      <c r="A123">
        <v>2020</v>
      </c>
      <c r="B123" s="2">
        <v>44013</v>
      </c>
      <c r="C123" s="2">
        <v>44104</v>
      </c>
      <c r="D123">
        <v>1000</v>
      </c>
      <c r="E123">
        <v>1500</v>
      </c>
      <c r="F123">
        <v>1591</v>
      </c>
      <c r="G123" t="s">
        <v>63</v>
      </c>
      <c r="H123" s="4">
        <v>5439816</v>
      </c>
      <c r="I123">
        <v>5439816</v>
      </c>
      <c r="J123">
        <v>5439816</v>
      </c>
      <c r="K123">
        <v>5439816</v>
      </c>
      <c r="L123">
        <v>5439816</v>
      </c>
      <c r="M123">
        <v>5439816</v>
      </c>
      <c r="O123" s="3" t="s">
        <v>103</v>
      </c>
      <c r="P123" t="s">
        <v>57</v>
      </c>
      <c r="Q123" s="2">
        <v>44114</v>
      </c>
      <c r="R123" s="2">
        <v>44119</v>
      </c>
    </row>
    <row r="124" spans="1:18" x14ac:dyDescent="0.25">
      <c r="A124">
        <v>2020</v>
      </c>
      <c r="B124" s="2">
        <v>44013</v>
      </c>
      <c r="C124" s="2">
        <v>44104</v>
      </c>
      <c r="D124">
        <v>1000</v>
      </c>
      <c r="E124">
        <v>1500</v>
      </c>
      <c r="F124">
        <v>1599</v>
      </c>
      <c r="G124" t="s">
        <v>64</v>
      </c>
      <c r="H124" s="4">
        <v>12312</v>
      </c>
      <c r="I124">
        <v>12312</v>
      </c>
      <c r="J124">
        <v>12285</v>
      </c>
      <c r="K124">
        <v>12285</v>
      </c>
      <c r="L124">
        <v>12285</v>
      </c>
      <c r="M124">
        <v>12285</v>
      </c>
      <c r="O124" s="3" t="s">
        <v>103</v>
      </c>
      <c r="P124" t="s">
        <v>57</v>
      </c>
      <c r="Q124" s="2">
        <v>44114</v>
      </c>
      <c r="R124" s="2">
        <v>44119</v>
      </c>
    </row>
    <row r="125" spans="1:18" x14ac:dyDescent="0.25">
      <c r="A125">
        <v>2020</v>
      </c>
      <c r="B125" s="2">
        <v>44013</v>
      </c>
      <c r="C125" s="2">
        <v>44104</v>
      </c>
      <c r="D125">
        <v>2000</v>
      </c>
      <c r="E125">
        <v>2100</v>
      </c>
      <c r="F125">
        <v>2111</v>
      </c>
      <c r="G125" t="s">
        <v>65</v>
      </c>
      <c r="H125" s="4">
        <v>191745</v>
      </c>
      <c r="I125">
        <v>191745</v>
      </c>
      <c r="J125">
        <f>141589.6+10614</f>
        <v>152203.6</v>
      </c>
      <c r="K125">
        <f>141589.6+10614</f>
        <v>152203.6</v>
      </c>
      <c r="O125" s="3" t="s">
        <v>103</v>
      </c>
      <c r="P125" t="s">
        <v>57</v>
      </c>
      <c r="Q125" s="2">
        <v>44114</v>
      </c>
      <c r="R125" s="2">
        <v>44119</v>
      </c>
    </row>
    <row r="126" spans="1:18" x14ac:dyDescent="0.25">
      <c r="A126">
        <v>2020</v>
      </c>
      <c r="B126" s="2">
        <v>44013</v>
      </c>
      <c r="C126" s="2">
        <v>44104</v>
      </c>
      <c r="D126">
        <v>2000</v>
      </c>
      <c r="E126">
        <v>2100</v>
      </c>
      <c r="F126">
        <v>2131</v>
      </c>
      <c r="G126" t="s">
        <v>66</v>
      </c>
      <c r="H126" s="4">
        <v>1503</v>
      </c>
      <c r="I126">
        <v>0</v>
      </c>
      <c r="O126" s="3" t="s">
        <v>103</v>
      </c>
      <c r="P126" t="s">
        <v>57</v>
      </c>
      <c r="Q126" s="2">
        <v>44114</v>
      </c>
      <c r="R126" s="2">
        <v>44119</v>
      </c>
    </row>
    <row r="127" spans="1:18" x14ac:dyDescent="0.25">
      <c r="A127">
        <v>2020</v>
      </c>
      <c r="B127" s="2">
        <v>44013</v>
      </c>
      <c r="C127" s="2">
        <v>44104</v>
      </c>
      <c r="D127">
        <v>2000</v>
      </c>
      <c r="E127">
        <v>2100</v>
      </c>
      <c r="F127">
        <v>2141</v>
      </c>
      <c r="G127" t="s">
        <v>65</v>
      </c>
      <c r="H127" s="4">
        <v>286434</v>
      </c>
      <c r="I127">
        <v>286434</v>
      </c>
      <c r="O127" s="3" t="s">
        <v>103</v>
      </c>
      <c r="P127" t="s">
        <v>57</v>
      </c>
      <c r="Q127" s="2">
        <v>44114</v>
      </c>
      <c r="R127" s="2">
        <v>44119</v>
      </c>
    </row>
    <row r="128" spans="1:18" x14ac:dyDescent="0.25">
      <c r="A128">
        <v>2020</v>
      </c>
      <c r="B128" s="2">
        <v>44013</v>
      </c>
      <c r="C128" s="2">
        <v>44104</v>
      </c>
      <c r="D128">
        <v>2000</v>
      </c>
      <c r="E128">
        <v>2100</v>
      </c>
      <c r="F128">
        <v>2151</v>
      </c>
      <c r="G128" t="s">
        <v>67</v>
      </c>
      <c r="H128" s="4">
        <v>11250</v>
      </c>
      <c r="I128">
        <v>0</v>
      </c>
      <c r="O128" s="3" t="s">
        <v>103</v>
      </c>
      <c r="P128" t="s">
        <v>57</v>
      </c>
      <c r="Q128" s="2">
        <v>44114</v>
      </c>
      <c r="R128" s="2">
        <v>44119</v>
      </c>
    </row>
    <row r="129" spans="1:18" x14ac:dyDescent="0.25">
      <c r="A129">
        <v>2020</v>
      </c>
      <c r="B129" s="2">
        <v>44013</v>
      </c>
      <c r="C129" s="2">
        <v>44104</v>
      </c>
      <c r="D129">
        <v>2000</v>
      </c>
      <c r="E129">
        <v>2100</v>
      </c>
      <c r="F129">
        <v>2161</v>
      </c>
      <c r="G129" t="s">
        <v>68</v>
      </c>
      <c r="H129" s="4">
        <v>60003</v>
      </c>
      <c r="I129">
        <v>40000</v>
      </c>
      <c r="J129">
        <v>1392</v>
      </c>
      <c r="K129">
        <v>1392</v>
      </c>
      <c r="L129">
        <v>1392</v>
      </c>
      <c r="M129">
        <v>1392</v>
      </c>
      <c r="O129" s="3" t="s">
        <v>103</v>
      </c>
      <c r="P129" t="s">
        <v>57</v>
      </c>
      <c r="Q129" s="2">
        <v>44114</v>
      </c>
      <c r="R129" s="2">
        <v>44119</v>
      </c>
    </row>
    <row r="130" spans="1:18" x14ac:dyDescent="0.25">
      <c r="A130">
        <v>2020</v>
      </c>
      <c r="B130" s="2">
        <v>44013</v>
      </c>
      <c r="C130" s="2">
        <v>44104</v>
      </c>
      <c r="D130">
        <v>2000</v>
      </c>
      <c r="E130">
        <v>2100</v>
      </c>
      <c r="F130">
        <v>2171</v>
      </c>
      <c r="G130" t="s">
        <v>65</v>
      </c>
      <c r="H130" s="4">
        <v>7461</v>
      </c>
      <c r="I130">
        <v>0</v>
      </c>
      <c r="O130" s="3" t="s">
        <v>103</v>
      </c>
      <c r="P130" t="s">
        <v>57</v>
      </c>
      <c r="Q130" s="2">
        <v>44114</v>
      </c>
      <c r="R130" s="2">
        <v>44119</v>
      </c>
    </row>
    <row r="131" spans="1:18" x14ac:dyDescent="0.25">
      <c r="A131">
        <v>2020</v>
      </c>
      <c r="B131" s="2">
        <v>44013</v>
      </c>
      <c r="C131" s="2">
        <v>44104</v>
      </c>
      <c r="D131">
        <v>2000</v>
      </c>
      <c r="E131">
        <v>2200</v>
      </c>
      <c r="F131">
        <v>2211</v>
      </c>
      <c r="G131" t="s">
        <v>69</v>
      </c>
      <c r="H131" s="4">
        <v>99378</v>
      </c>
      <c r="I131">
        <v>0</v>
      </c>
      <c r="O131" s="3" t="s">
        <v>103</v>
      </c>
      <c r="P131" t="s">
        <v>57</v>
      </c>
      <c r="Q131" s="2">
        <v>44114</v>
      </c>
      <c r="R131" s="2">
        <v>44119</v>
      </c>
    </row>
    <row r="132" spans="1:18" x14ac:dyDescent="0.25">
      <c r="A132">
        <v>2020</v>
      </c>
      <c r="B132" s="2">
        <v>44013</v>
      </c>
      <c r="C132" s="2">
        <v>44104</v>
      </c>
      <c r="D132">
        <v>2000</v>
      </c>
      <c r="E132">
        <v>2400</v>
      </c>
      <c r="F132">
        <v>2461</v>
      </c>
      <c r="G132" t="s">
        <v>70</v>
      </c>
      <c r="H132" s="4">
        <v>29997</v>
      </c>
      <c r="I132">
        <v>0</v>
      </c>
      <c r="O132" s="3" t="s">
        <v>103</v>
      </c>
      <c r="P132" t="s">
        <v>57</v>
      </c>
      <c r="Q132" s="2">
        <v>44114</v>
      </c>
      <c r="R132" s="2">
        <v>44119</v>
      </c>
    </row>
    <row r="133" spans="1:18" x14ac:dyDescent="0.25">
      <c r="A133">
        <v>2020</v>
      </c>
      <c r="B133" s="2">
        <v>44013</v>
      </c>
      <c r="C133" s="2">
        <v>44104</v>
      </c>
      <c r="D133">
        <v>2000</v>
      </c>
      <c r="E133">
        <v>2400</v>
      </c>
      <c r="F133">
        <v>2481</v>
      </c>
      <c r="G133" t="s">
        <v>71</v>
      </c>
      <c r="H133" s="4">
        <v>29997</v>
      </c>
      <c r="I133">
        <v>0</v>
      </c>
      <c r="O133" s="3" t="s">
        <v>103</v>
      </c>
      <c r="P133" t="s">
        <v>57</v>
      </c>
      <c r="Q133" s="2">
        <v>44114</v>
      </c>
      <c r="R133" s="2">
        <v>44119</v>
      </c>
    </row>
    <row r="134" spans="1:18" x14ac:dyDescent="0.25">
      <c r="A134">
        <v>2020</v>
      </c>
      <c r="B134" s="2">
        <v>44013</v>
      </c>
      <c r="C134" s="2">
        <v>44104</v>
      </c>
      <c r="D134">
        <v>2000</v>
      </c>
      <c r="E134">
        <v>2400</v>
      </c>
      <c r="F134">
        <v>2541</v>
      </c>
      <c r="G134" t="s">
        <v>105</v>
      </c>
      <c r="H134" s="4">
        <v>7832.9</v>
      </c>
      <c r="I134">
        <v>7833</v>
      </c>
      <c r="O134" s="3" t="s">
        <v>103</v>
      </c>
      <c r="P134" t="s">
        <v>57</v>
      </c>
      <c r="Q134" s="2">
        <v>44114</v>
      </c>
      <c r="R134" s="2">
        <v>44119</v>
      </c>
    </row>
    <row r="135" spans="1:18" x14ac:dyDescent="0.25">
      <c r="A135">
        <v>2020</v>
      </c>
      <c r="B135" s="2">
        <v>44013</v>
      </c>
      <c r="C135" s="2">
        <v>44104</v>
      </c>
      <c r="D135">
        <v>2000</v>
      </c>
      <c r="E135">
        <v>2600</v>
      </c>
      <c r="F135">
        <v>2611</v>
      </c>
      <c r="G135" t="s">
        <v>72</v>
      </c>
      <c r="H135" s="4">
        <v>227997</v>
      </c>
      <c r="I135">
        <v>227997</v>
      </c>
      <c r="J135">
        <f>83855.91+38722.3</f>
        <v>122578.21</v>
      </c>
      <c r="K135">
        <f>83855.91+38722.3</f>
        <v>122578.21</v>
      </c>
      <c r="L135">
        <v>83855.91</v>
      </c>
      <c r="M135">
        <v>83855.91</v>
      </c>
      <c r="O135" s="3" t="s">
        <v>103</v>
      </c>
      <c r="P135" t="s">
        <v>57</v>
      </c>
      <c r="Q135" s="2">
        <v>44114</v>
      </c>
      <c r="R135" s="2">
        <v>44119</v>
      </c>
    </row>
    <row r="136" spans="1:18" x14ac:dyDescent="0.25">
      <c r="A136">
        <v>2020</v>
      </c>
      <c r="B136" s="2">
        <v>44013</v>
      </c>
      <c r="C136" s="2">
        <v>44104</v>
      </c>
      <c r="D136">
        <v>2000</v>
      </c>
      <c r="E136">
        <v>2700</v>
      </c>
      <c r="F136">
        <v>2711</v>
      </c>
      <c r="G136" t="s">
        <v>73</v>
      </c>
      <c r="H136" s="4">
        <v>105003</v>
      </c>
      <c r="I136">
        <v>105003</v>
      </c>
      <c r="O136" s="3" t="s">
        <v>103</v>
      </c>
      <c r="P136" t="s">
        <v>57</v>
      </c>
      <c r="Q136" s="2">
        <v>44114</v>
      </c>
      <c r="R136" s="2">
        <v>44119</v>
      </c>
    </row>
    <row r="137" spans="1:18" x14ac:dyDescent="0.25">
      <c r="A137">
        <v>2020</v>
      </c>
      <c r="B137" s="2">
        <v>44013</v>
      </c>
      <c r="C137" s="2">
        <v>44104</v>
      </c>
      <c r="D137">
        <v>2000</v>
      </c>
      <c r="E137">
        <v>2700</v>
      </c>
      <c r="F137">
        <v>2721</v>
      </c>
      <c r="G137" t="s">
        <v>74</v>
      </c>
      <c r="H137" s="4">
        <v>18747</v>
      </c>
      <c r="I137">
        <v>18747</v>
      </c>
      <c r="O137" s="3" t="s">
        <v>103</v>
      </c>
      <c r="P137" t="s">
        <v>57</v>
      </c>
      <c r="Q137" s="2">
        <v>44114</v>
      </c>
      <c r="R137" s="2">
        <v>44119</v>
      </c>
    </row>
    <row r="138" spans="1:18" x14ac:dyDescent="0.25">
      <c r="A138">
        <v>2020</v>
      </c>
      <c r="B138" s="2">
        <v>44013</v>
      </c>
      <c r="C138" s="2">
        <v>44104</v>
      </c>
      <c r="D138">
        <v>2000</v>
      </c>
      <c r="E138">
        <v>2900</v>
      </c>
      <c r="F138">
        <v>2911</v>
      </c>
      <c r="G138" t="s">
        <v>75</v>
      </c>
      <c r="H138" s="4">
        <v>15003</v>
      </c>
      <c r="I138">
        <v>0</v>
      </c>
      <c r="O138" s="3" t="s">
        <v>103</v>
      </c>
      <c r="P138" t="s">
        <v>57</v>
      </c>
      <c r="Q138" s="2">
        <v>44114</v>
      </c>
      <c r="R138" s="2">
        <v>44119</v>
      </c>
    </row>
    <row r="139" spans="1:18" x14ac:dyDescent="0.25">
      <c r="A139">
        <v>2020</v>
      </c>
      <c r="B139" s="2">
        <v>44013</v>
      </c>
      <c r="C139" s="2">
        <v>44104</v>
      </c>
      <c r="D139">
        <v>2000</v>
      </c>
      <c r="E139">
        <v>2900</v>
      </c>
      <c r="F139">
        <v>2921</v>
      </c>
      <c r="G139" t="s">
        <v>76</v>
      </c>
      <c r="H139" s="4">
        <v>7497</v>
      </c>
      <c r="I139">
        <v>0</v>
      </c>
      <c r="O139" s="3" t="s">
        <v>103</v>
      </c>
      <c r="P139" t="s">
        <v>57</v>
      </c>
      <c r="Q139" s="2">
        <v>44114</v>
      </c>
      <c r="R139" s="2">
        <v>44119</v>
      </c>
    </row>
    <row r="140" spans="1:18" x14ac:dyDescent="0.25">
      <c r="A140">
        <v>2020</v>
      </c>
      <c r="B140" s="2">
        <v>44013</v>
      </c>
      <c r="C140" s="2">
        <v>44104</v>
      </c>
      <c r="D140">
        <v>2000</v>
      </c>
      <c r="E140">
        <v>2900</v>
      </c>
      <c r="F140">
        <v>2931</v>
      </c>
      <c r="G140" t="s">
        <v>76</v>
      </c>
      <c r="H140" s="4">
        <v>7497</v>
      </c>
      <c r="I140">
        <v>0</v>
      </c>
      <c r="O140" s="3" t="s">
        <v>103</v>
      </c>
      <c r="P140" t="s">
        <v>57</v>
      </c>
      <c r="Q140" s="2">
        <v>44114</v>
      </c>
      <c r="R140" s="2">
        <v>44119</v>
      </c>
    </row>
    <row r="141" spans="1:18" x14ac:dyDescent="0.25">
      <c r="A141">
        <v>2020</v>
      </c>
      <c r="B141" s="2">
        <v>44013</v>
      </c>
      <c r="C141" s="2">
        <v>44104</v>
      </c>
      <c r="D141">
        <v>2000</v>
      </c>
      <c r="E141">
        <v>2900</v>
      </c>
      <c r="F141">
        <v>2941</v>
      </c>
      <c r="G141" t="s">
        <v>77</v>
      </c>
      <c r="H141" s="4">
        <v>18420.099999999999</v>
      </c>
      <c r="I141">
        <v>17167</v>
      </c>
      <c r="O141" s="3" t="s">
        <v>103</v>
      </c>
      <c r="P141" t="s">
        <v>57</v>
      </c>
      <c r="Q141" s="2">
        <v>44114</v>
      </c>
      <c r="R141" s="2">
        <v>44119</v>
      </c>
    </row>
    <row r="142" spans="1:18" x14ac:dyDescent="0.25">
      <c r="A142">
        <v>2020</v>
      </c>
      <c r="B142" s="2">
        <v>44013</v>
      </c>
      <c r="C142" s="2">
        <v>44104</v>
      </c>
      <c r="D142">
        <v>2000</v>
      </c>
      <c r="E142">
        <v>2900</v>
      </c>
      <c r="F142">
        <v>2961</v>
      </c>
      <c r="G142" t="s">
        <v>77</v>
      </c>
      <c r="H142" s="4">
        <v>9450</v>
      </c>
      <c r="I142">
        <v>6301</v>
      </c>
      <c r="O142" s="3" t="s">
        <v>103</v>
      </c>
      <c r="P142" t="s">
        <v>57</v>
      </c>
      <c r="Q142" s="2">
        <v>44114</v>
      </c>
      <c r="R142" s="2">
        <v>44119</v>
      </c>
    </row>
    <row r="143" spans="1:18" x14ac:dyDescent="0.25">
      <c r="A143">
        <v>2020</v>
      </c>
      <c r="B143" s="2">
        <v>44013</v>
      </c>
      <c r="C143" s="2">
        <v>44104</v>
      </c>
      <c r="D143">
        <v>3000</v>
      </c>
      <c r="E143">
        <v>3100</v>
      </c>
      <c r="F143">
        <v>3112</v>
      </c>
      <c r="G143" t="s">
        <v>78</v>
      </c>
      <c r="H143" s="4">
        <v>72747</v>
      </c>
      <c r="I143">
        <v>72747</v>
      </c>
      <c r="J143">
        <v>51430</v>
      </c>
      <c r="K143">
        <v>51430</v>
      </c>
      <c r="L143">
        <v>51430</v>
      </c>
      <c r="M143">
        <v>51430</v>
      </c>
      <c r="O143" s="3" t="s">
        <v>103</v>
      </c>
      <c r="P143" t="s">
        <v>57</v>
      </c>
      <c r="Q143" s="2">
        <v>44114</v>
      </c>
      <c r="R143" s="2">
        <v>44119</v>
      </c>
    </row>
    <row r="144" spans="1:18" x14ac:dyDescent="0.25">
      <c r="A144">
        <v>2020</v>
      </c>
      <c r="B144" s="2">
        <v>44013</v>
      </c>
      <c r="C144" s="2">
        <v>44104</v>
      </c>
      <c r="D144">
        <v>3000</v>
      </c>
      <c r="E144">
        <v>3100</v>
      </c>
      <c r="F144">
        <v>3131</v>
      </c>
      <c r="G144" t="s">
        <v>79</v>
      </c>
      <c r="H144" s="4">
        <v>31509</v>
      </c>
      <c r="I144">
        <v>0</v>
      </c>
      <c r="O144" s="3" t="s">
        <v>103</v>
      </c>
      <c r="P144" t="s">
        <v>57</v>
      </c>
      <c r="Q144" s="2">
        <v>44114</v>
      </c>
      <c r="R144" s="2">
        <v>44119</v>
      </c>
    </row>
    <row r="145" spans="1:18" x14ac:dyDescent="0.25">
      <c r="A145">
        <v>2020</v>
      </c>
      <c r="B145" s="2">
        <v>44013</v>
      </c>
      <c r="C145" s="2">
        <v>44104</v>
      </c>
      <c r="D145">
        <v>3000</v>
      </c>
      <c r="E145">
        <v>3100</v>
      </c>
      <c r="F145">
        <v>3141</v>
      </c>
      <c r="G145" t="s">
        <v>80</v>
      </c>
      <c r="H145" s="4">
        <v>82503</v>
      </c>
      <c r="I145">
        <v>82503</v>
      </c>
      <c r="J145">
        <f>61711.21+7857.83</f>
        <v>69569.039999999994</v>
      </c>
      <c r="K145">
        <f>61711.21+7857.83</f>
        <v>69569.039999999994</v>
      </c>
      <c r="L145">
        <v>61711.21</v>
      </c>
      <c r="M145">
        <v>61711.21</v>
      </c>
      <c r="O145" s="3" t="s">
        <v>103</v>
      </c>
      <c r="P145" t="s">
        <v>57</v>
      </c>
      <c r="Q145" s="2">
        <v>44114</v>
      </c>
      <c r="R145" s="2">
        <v>44119</v>
      </c>
    </row>
    <row r="146" spans="1:18" x14ac:dyDescent="0.25">
      <c r="A146">
        <v>2020</v>
      </c>
      <c r="B146" s="2">
        <v>44013</v>
      </c>
      <c r="C146" s="2">
        <v>44104</v>
      </c>
      <c r="D146">
        <v>3000</v>
      </c>
      <c r="E146">
        <v>3100</v>
      </c>
      <c r="F146">
        <v>3161</v>
      </c>
      <c r="G146" t="s">
        <v>81</v>
      </c>
      <c r="H146" s="4">
        <v>26250003</v>
      </c>
      <c r="I146">
        <v>26250003</v>
      </c>
      <c r="J146">
        <f>13133874.25+5679513.18</f>
        <v>18813387.43</v>
      </c>
      <c r="K146">
        <f>13133874.25+5679513.18</f>
        <v>18813387.43</v>
      </c>
      <c r="L146">
        <v>13133874.25</v>
      </c>
      <c r="M146">
        <v>13133874.25</v>
      </c>
      <c r="O146" s="3" t="s">
        <v>103</v>
      </c>
      <c r="P146" t="s">
        <v>57</v>
      </c>
      <c r="Q146" s="2">
        <v>44114</v>
      </c>
      <c r="R146" s="2">
        <v>44119</v>
      </c>
    </row>
    <row r="147" spans="1:18" x14ac:dyDescent="0.25">
      <c r="A147">
        <v>2020</v>
      </c>
      <c r="B147" s="2">
        <v>44013</v>
      </c>
      <c r="C147" s="2">
        <v>44104</v>
      </c>
      <c r="D147">
        <v>3000</v>
      </c>
      <c r="E147">
        <v>3100</v>
      </c>
      <c r="F147">
        <v>3171</v>
      </c>
      <c r="G147" t="s">
        <v>82</v>
      </c>
      <c r="H147" s="4">
        <v>106407</v>
      </c>
      <c r="I147">
        <v>70940</v>
      </c>
      <c r="O147" s="3" t="s">
        <v>103</v>
      </c>
      <c r="P147" t="s">
        <v>57</v>
      </c>
      <c r="Q147" s="2">
        <v>44114</v>
      </c>
      <c r="R147" s="2">
        <v>44119</v>
      </c>
    </row>
    <row r="148" spans="1:18" x14ac:dyDescent="0.25">
      <c r="A148">
        <v>2020</v>
      </c>
      <c r="B148" s="2">
        <v>44013</v>
      </c>
      <c r="C148" s="2">
        <v>44104</v>
      </c>
      <c r="D148">
        <v>3000</v>
      </c>
      <c r="E148">
        <v>3100</v>
      </c>
      <c r="F148">
        <v>3191</v>
      </c>
      <c r="G148" t="s">
        <v>83</v>
      </c>
      <c r="H148" s="4">
        <v>51309</v>
      </c>
      <c r="I148">
        <v>51309</v>
      </c>
      <c r="J148">
        <f>11924.94+3974.98</f>
        <v>15899.92</v>
      </c>
      <c r="K148">
        <f>11924.94+3974.98</f>
        <v>15899.92</v>
      </c>
      <c r="L148">
        <v>11924.94</v>
      </c>
      <c r="M148">
        <v>11924.94</v>
      </c>
      <c r="O148" s="3" t="s">
        <v>103</v>
      </c>
      <c r="P148" t="s">
        <v>57</v>
      </c>
      <c r="Q148" s="2">
        <v>44114</v>
      </c>
      <c r="R148" s="2">
        <v>44119</v>
      </c>
    </row>
    <row r="149" spans="1:18" x14ac:dyDescent="0.25">
      <c r="A149">
        <v>2020</v>
      </c>
      <c r="B149" s="2">
        <v>44013</v>
      </c>
      <c r="C149" s="2">
        <v>44104</v>
      </c>
      <c r="D149">
        <v>3000</v>
      </c>
      <c r="E149">
        <v>3200</v>
      </c>
      <c r="F149">
        <v>3221</v>
      </c>
      <c r="G149" t="s">
        <v>84</v>
      </c>
      <c r="H149" s="4">
        <v>1350801</v>
      </c>
      <c r="I149">
        <v>1350801</v>
      </c>
      <c r="J149">
        <f>962487.96+274996.56</f>
        <v>1237484.52</v>
      </c>
      <c r="K149">
        <f>962487.96+274996.56</f>
        <v>1237484.52</v>
      </c>
      <c r="L149">
        <v>962487.96</v>
      </c>
      <c r="M149">
        <v>962487.96</v>
      </c>
      <c r="O149" s="3" t="s">
        <v>103</v>
      </c>
      <c r="P149" t="s">
        <v>57</v>
      </c>
      <c r="Q149" s="2">
        <v>44114</v>
      </c>
      <c r="R149" s="2">
        <v>44119</v>
      </c>
    </row>
    <row r="150" spans="1:18" x14ac:dyDescent="0.25">
      <c r="A150">
        <v>2020</v>
      </c>
      <c r="B150" s="2">
        <v>44013</v>
      </c>
      <c r="C150" s="2">
        <v>44104</v>
      </c>
      <c r="D150">
        <v>3000</v>
      </c>
      <c r="E150">
        <v>3200</v>
      </c>
      <c r="F150">
        <v>3311</v>
      </c>
      <c r="G150" t="s">
        <v>85</v>
      </c>
      <c r="H150" s="4">
        <v>139203</v>
      </c>
      <c r="I150">
        <v>92800</v>
      </c>
      <c r="O150" s="3" t="s">
        <v>103</v>
      </c>
      <c r="P150" t="s">
        <v>57</v>
      </c>
      <c r="Q150" s="2">
        <v>44114</v>
      </c>
      <c r="R150" s="2">
        <v>44119</v>
      </c>
    </row>
    <row r="151" spans="1:18" x14ac:dyDescent="0.25">
      <c r="A151">
        <v>2020</v>
      </c>
      <c r="B151" s="2">
        <v>44013</v>
      </c>
      <c r="C151" s="2">
        <v>44104</v>
      </c>
      <c r="D151">
        <v>3000</v>
      </c>
      <c r="E151">
        <v>3300</v>
      </c>
      <c r="F151">
        <v>3321</v>
      </c>
      <c r="G151" t="s">
        <v>86</v>
      </c>
      <c r="H151" s="4">
        <v>38315025</v>
      </c>
      <c r="I151">
        <v>57699593</v>
      </c>
      <c r="J151">
        <v>1262097.3</v>
      </c>
      <c r="K151">
        <v>1262097.3</v>
      </c>
      <c r="O151" s="3" t="s">
        <v>103</v>
      </c>
      <c r="P151" t="s">
        <v>57</v>
      </c>
      <c r="Q151" s="2">
        <v>44114</v>
      </c>
      <c r="R151" s="2">
        <v>44119</v>
      </c>
    </row>
    <row r="152" spans="1:18" x14ac:dyDescent="0.25">
      <c r="A152">
        <v>2020</v>
      </c>
      <c r="B152" s="2">
        <v>44013</v>
      </c>
      <c r="C152" s="2">
        <v>44104</v>
      </c>
      <c r="D152">
        <v>3000</v>
      </c>
      <c r="E152">
        <v>3300</v>
      </c>
      <c r="F152">
        <v>3341</v>
      </c>
      <c r="G152" t="s">
        <v>87</v>
      </c>
      <c r="H152" s="4">
        <v>30006</v>
      </c>
      <c r="I152">
        <v>30006</v>
      </c>
      <c r="O152" s="3" t="s">
        <v>103</v>
      </c>
      <c r="P152" t="s">
        <v>57</v>
      </c>
      <c r="Q152" s="2">
        <v>44114</v>
      </c>
      <c r="R152" s="2">
        <v>44119</v>
      </c>
    </row>
    <row r="153" spans="1:18" x14ac:dyDescent="0.25">
      <c r="A153">
        <v>2020</v>
      </c>
      <c r="B153" s="2">
        <v>44013</v>
      </c>
      <c r="C153" s="2">
        <v>44104</v>
      </c>
      <c r="D153">
        <v>3000</v>
      </c>
      <c r="E153">
        <v>3300</v>
      </c>
      <c r="F153">
        <v>3351</v>
      </c>
      <c r="G153" t="s">
        <v>88</v>
      </c>
      <c r="H153" s="4">
        <v>7125003</v>
      </c>
      <c r="I153">
        <v>7125003</v>
      </c>
      <c r="O153" s="3" t="s">
        <v>103</v>
      </c>
      <c r="P153" t="s">
        <v>57</v>
      </c>
      <c r="Q153" s="2">
        <v>44114</v>
      </c>
      <c r="R153" s="2">
        <v>44119</v>
      </c>
    </row>
    <row r="154" spans="1:18" x14ac:dyDescent="0.25">
      <c r="A154">
        <v>2020</v>
      </c>
      <c r="B154" s="2">
        <v>44013</v>
      </c>
      <c r="C154" s="2">
        <v>44104</v>
      </c>
      <c r="D154">
        <v>3000</v>
      </c>
      <c r="E154">
        <v>3300</v>
      </c>
      <c r="F154">
        <v>3361</v>
      </c>
      <c r="G154" t="s">
        <v>89</v>
      </c>
      <c r="H154" s="4">
        <v>52497</v>
      </c>
      <c r="I154">
        <v>52497</v>
      </c>
      <c r="J154">
        <f>8828.83+3667.78</f>
        <v>12496.61</v>
      </c>
      <c r="K154">
        <f>8828.83+3667.78</f>
        <v>12496.61</v>
      </c>
      <c r="L154">
        <v>8828.83</v>
      </c>
      <c r="M154">
        <v>8828.83</v>
      </c>
      <c r="O154" s="3" t="s">
        <v>103</v>
      </c>
      <c r="P154" t="s">
        <v>57</v>
      </c>
      <c r="Q154" s="2">
        <v>44114</v>
      </c>
      <c r="R154" s="2">
        <v>44119</v>
      </c>
    </row>
    <row r="155" spans="1:18" x14ac:dyDescent="0.25">
      <c r="A155">
        <v>2020</v>
      </c>
      <c r="B155" s="2">
        <v>44013</v>
      </c>
      <c r="C155" s="2">
        <v>44104</v>
      </c>
      <c r="D155">
        <v>3000</v>
      </c>
      <c r="E155">
        <v>3300</v>
      </c>
      <c r="F155">
        <v>3362</v>
      </c>
      <c r="G155" t="s">
        <v>90</v>
      </c>
      <c r="H155" s="4">
        <v>112500</v>
      </c>
      <c r="I155">
        <v>30000</v>
      </c>
      <c r="O155" s="3" t="s">
        <v>103</v>
      </c>
      <c r="P155" t="s">
        <v>57</v>
      </c>
      <c r="Q155" s="2">
        <v>44114</v>
      </c>
      <c r="R155" s="2">
        <v>44119</v>
      </c>
    </row>
    <row r="156" spans="1:18" x14ac:dyDescent="0.25">
      <c r="A156">
        <v>2020</v>
      </c>
      <c r="B156" s="2">
        <v>44013</v>
      </c>
      <c r="C156" s="2">
        <v>44104</v>
      </c>
      <c r="D156">
        <v>3000</v>
      </c>
      <c r="E156">
        <v>3300</v>
      </c>
      <c r="F156">
        <v>3381</v>
      </c>
      <c r="G156" t="s">
        <v>91</v>
      </c>
      <c r="H156" s="4">
        <v>323901</v>
      </c>
      <c r="I156">
        <v>323901</v>
      </c>
      <c r="J156">
        <f>61849.34+189672.06</f>
        <v>251521.4</v>
      </c>
      <c r="K156">
        <f>61849.34+189672.06</f>
        <v>251521.4</v>
      </c>
      <c r="L156">
        <v>61849.34</v>
      </c>
      <c r="M156">
        <v>61849.34</v>
      </c>
      <c r="O156" s="3" t="s">
        <v>103</v>
      </c>
      <c r="P156" t="s">
        <v>57</v>
      </c>
      <c r="Q156" s="2">
        <v>44114</v>
      </c>
      <c r="R156" s="2">
        <v>44119</v>
      </c>
    </row>
    <row r="157" spans="1:18" x14ac:dyDescent="0.25">
      <c r="A157">
        <v>2020</v>
      </c>
      <c r="B157" s="2">
        <v>44013</v>
      </c>
      <c r="C157" s="2">
        <v>44104</v>
      </c>
      <c r="D157">
        <v>3000</v>
      </c>
      <c r="E157">
        <v>3400</v>
      </c>
      <c r="F157">
        <v>3411</v>
      </c>
      <c r="G157" t="s">
        <v>92</v>
      </c>
      <c r="H157" s="4">
        <v>33651</v>
      </c>
      <c r="I157">
        <v>0</v>
      </c>
      <c r="O157" s="3" t="s">
        <v>103</v>
      </c>
      <c r="P157" t="s">
        <v>57</v>
      </c>
      <c r="Q157" s="2">
        <v>44114</v>
      </c>
      <c r="R157" s="2">
        <v>44119</v>
      </c>
    </row>
    <row r="158" spans="1:18" x14ac:dyDescent="0.25">
      <c r="A158">
        <v>2020</v>
      </c>
      <c r="B158" s="2">
        <v>44013</v>
      </c>
      <c r="C158" s="2">
        <v>44104</v>
      </c>
      <c r="D158">
        <v>3000</v>
      </c>
      <c r="E158">
        <v>3400</v>
      </c>
      <c r="F158">
        <v>3451</v>
      </c>
      <c r="G158" t="s">
        <v>93</v>
      </c>
      <c r="H158" s="4">
        <v>234000</v>
      </c>
      <c r="I158">
        <v>234000</v>
      </c>
      <c r="J158">
        <f>123405.32+113726.55</f>
        <v>237131.87</v>
      </c>
      <c r="K158">
        <f>123405.32+113726.55</f>
        <v>237131.87</v>
      </c>
      <c r="L158">
        <v>123405.32</v>
      </c>
      <c r="M158">
        <v>123405.32</v>
      </c>
      <c r="O158" s="3" t="s">
        <v>103</v>
      </c>
      <c r="P158" t="s">
        <v>57</v>
      </c>
      <c r="Q158" s="2">
        <v>44114</v>
      </c>
      <c r="R158" s="2">
        <v>44119</v>
      </c>
    </row>
    <row r="159" spans="1:18" x14ac:dyDescent="0.25">
      <c r="A159">
        <v>2020</v>
      </c>
      <c r="B159" s="2">
        <v>44013</v>
      </c>
      <c r="C159" s="2">
        <v>44104</v>
      </c>
      <c r="D159">
        <v>3000</v>
      </c>
      <c r="E159">
        <v>3500</v>
      </c>
      <c r="F159">
        <v>3511</v>
      </c>
      <c r="G159" t="s">
        <v>94</v>
      </c>
      <c r="H159" s="4">
        <v>204555</v>
      </c>
      <c r="I159">
        <v>19750</v>
      </c>
      <c r="O159" s="3" t="s">
        <v>103</v>
      </c>
      <c r="P159" t="s">
        <v>57</v>
      </c>
      <c r="Q159" s="2">
        <v>44114</v>
      </c>
      <c r="R159" s="2">
        <v>44119</v>
      </c>
    </row>
    <row r="160" spans="1:18" x14ac:dyDescent="0.25">
      <c r="A160">
        <v>2020</v>
      </c>
      <c r="B160" s="2">
        <v>44013</v>
      </c>
      <c r="C160" s="2">
        <v>44104</v>
      </c>
      <c r="D160">
        <v>3000</v>
      </c>
      <c r="E160">
        <v>3500</v>
      </c>
      <c r="F160">
        <v>3521</v>
      </c>
      <c r="G160" t="s">
        <v>95</v>
      </c>
      <c r="H160" s="4">
        <v>11250</v>
      </c>
      <c r="I160">
        <v>0</v>
      </c>
      <c r="O160" s="3" t="s">
        <v>103</v>
      </c>
      <c r="P160" t="s">
        <v>57</v>
      </c>
      <c r="Q160" s="2">
        <v>44114</v>
      </c>
      <c r="R160" s="2">
        <v>44119</v>
      </c>
    </row>
    <row r="161" spans="1:18" x14ac:dyDescent="0.25">
      <c r="A161">
        <v>2020</v>
      </c>
      <c r="B161" s="2">
        <v>44013</v>
      </c>
      <c r="C161" s="2">
        <v>44104</v>
      </c>
      <c r="D161">
        <v>3000</v>
      </c>
      <c r="E161">
        <v>3500</v>
      </c>
      <c r="F161">
        <v>3531</v>
      </c>
      <c r="G161" t="s">
        <v>95</v>
      </c>
      <c r="H161" s="4">
        <v>135000</v>
      </c>
      <c r="I161">
        <v>90000</v>
      </c>
      <c r="O161" s="3" t="s">
        <v>103</v>
      </c>
      <c r="P161" t="s">
        <v>57</v>
      </c>
      <c r="Q161" s="2">
        <v>44114</v>
      </c>
      <c r="R161" s="2">
        <v>44119</v>
      </c>
    </row>
    <row r="162" spans="1:18" x14ac:dyDescent="0.25">
      <c r="A162">
        <v>2020</v>
      </c>
      <c r="B162" s="2">
        <v>44013</v>
      </c>
      <c r="C162" s="2">
        <v>44104</v>
      </c>
      <c r="D162">
        <v>3000</v>
      </c>
      <c r="E162">
        <v>3500</v>
      </c>
      <c r="F162">
        <v>3552</v>
      </c>
      <c r="G162" t="s">
        <v>96</v>
      </c>
      <c r="H162" s="4">
        <v>149247</v>
      </c>
      <c r="I162">
        <v>149247</v>
      </c>
      <c r="O162" s="3" t="s">
        <v>103</v>
      </c>
      <c r="P162" t="s">
        <v>57</v>
      </c>
      <c r="Q162" s="2">
        <v>44114</v>
      </c>
      <c r="R162" s="2">
        <v>44119</v>
      </c>
    </row>
    <row r="163" spans="1:18" x14ac:dyDescent="0.25">
      <c r="A163">
        <v>2020</v>
      </c>
      <c r="B163" s="2">
        <v>44013</v>
      </c>
      <c r="C163" s="2">
        <v>44104</v>
      </c>
      <c r="D163">
        <v>3000</v>
      </c>
      <c r="E163">
        <v>3500</v>
      </c>
      <c r="F163">
        <v>3553</v>
      </c>
      <c r="G163" t="s">
        <v>96</v>
      </c>
      <c r="H163" s="4">
        <v>15219</v>
      </c>
      <c r="I163">
        <v>15219</v>
      </c>
      <c r="O163" s="3" t="s">
        <v>103</v>
      </c>
      <c r="P163" t="s">
        <v>57</v>
      </c>
      <c r="Q163" s="2">
        <v>44114</v>
      </c>
      <c r="R163" s="2">
        <v>44119</v>
      </c>
    </row>
    <row r="164" spans="1:18" x14ac:dyDescent="0.25">
      <c r="A164">
        <v>2020</v>
      </c>
      <c r="B164" s="2">
        <v>44013</v>
      </c>
      <c r="C164" s="2">
        <v>44104</v>
      </c>
      <c r="D164">
        <v>3000</v>
      </c>
      <c r="E164">
        <v>3500</v>
      </c>
      <c r="F164">
        <v>3581</v>
      </c>
      <c r="G164" t="s">
        <v>97</v>
      </c>
      <c r="H164" s="4">
        <v>511494</v>
      </c>
      <c r="I164">
        <v>511494</v>
      </c>
      <c r="J164">
        <f>366693.33+110008</f>
        <v>476701.33</v>
      </c>
      <c r="K164">
        <f>366693.33+110008</f>
        <v>476701.33</v>
      </c>
      <c r="L164">
        <v>366693.33</v>
      </c>
      <c r="M164">
        <v>366693.33</v>
      </c>
      <c r="O164" s="3" t="s">
        <v>103</v>
      </c>
      <c r="P164" t="s">
        <v>57</v>
      </c>
      <c r="Q164" s="2">
        <v>44114</v>
      </c>
      <c r="R164" s="2">
        <v>44119</v>
      </c>
    </row>
    <row r="165" spans="1:18" x14ac:dyDescent="0.25">
      <c r="A165">
        <v>2020</v>
      </c>
      <c r="B165" s="2">
        <v>44013</v>
      </c>
      <c r="C165" s="2">
        <v>44104</v>
      </c>
      <c r="D165">
        <v>3000</v>
      </c>
      <c r="E165">
        <v>3500</v>
      </c>
      <c r="F165">
        <v>3591</v>
      </c>
      <c r="G165" t="s">
        <v>98</v>
      </c>
      <c r="H165" s="4">
        <v>133029</v>
      </c>
      <c r="I165">
        <v>133029</v>
      </c>
      <c r="J165">
        <f>104274.35+29241.02</f>
        <v>133515.37</v>
      </c>
      <c r="K165">
        <f>104274.35+29241.02</f>
        <v>133515.37</v>
      </c>
      <c r="L165">
        <v>104274.35</v>
      </c>
      <c r="M165">
        <v>104274.35</v>
      </c>
      <c r="O165" s="3" t="s">
        <v>103</v>
      </c>
      <c r="P165" t="s">
        <v>57</v>
      </c>
      <c r="Q165" s="2">
        <v>44114</v>
      </c>
      <c r="R165" s="2">
        <v>44119</v>
      </c>
    </row>
    <row r="166" spans="1:18" x14ac:dyDescent="0.25">
      <c r="A166">
        <v>2020</v>
      </c>
      <c r="B166" s="2">
        <v>44013</v>
      </c>
      <c r="C166" s="2">
        <v>44104</v>
      </c>
      <c r="D166">
        <v>3000</v>
      </c>
      <c r="E166">
        <v>3900</v>
      </c>
      <c r="F166">
        <v>3921</v>
      </c>
      <c r="G166" t="s">
        <v>99</v>
      </c>
      <c r="H166" s="4">
        <v>46503</v>
      </c>
      <c r="I166">
        <v>39957</v>
      </c>
      <c r="J166">
        <v>34108</v>
      </c>
      <c r="K166">
        <v>34108</v>
      </c>
      <c r="L166">
        <v>34108</v>
      </c>
      <c r="M166">
        <v>34108</v>
      </c>
      <c r="O166" s="3" t="s">
        <v>103</v>
      </c>
      <c r="P166" t="s">
        <v>57</v>
      </c>
      <c r="Q166" s="2">
        <v>44114</v>
      </c>
      <c r="R166" s="2">
        <v>44119</v>
      </c>
    </row>
    <row r="167" spans="1:18" x14ac:dyDescent="0.25">
      <c r="A167">
        <v>2020</v>
      </c>
      <c r="B167" s="2">
        <v>44013</v>
      </c>
      <c r="C167" s="2">
        <v>44104</v>
      </c>
      <c r="D167">
        <v>3000</v>
      </c>
      <c r="E167">
        <v>3900</v>
      </c>
      <c r="F167">
        <v>3981</v>
      </c>
      <c r="G167" t="s">
        <v>100</v>
      </c>
      <c r="H167" s="4">
        <v>658983</v>
      </c>
      <c r="I167">
        <v>658983</v>
      </c>
      <c r="J167">
        <f>409108.91+49952</f>
        <v>459060.91</v>
      </c>
      <c r="K167">
        <f>409108.91+49952</f>
        <v>459060.91</v>
      </c>
      <c r="L167">
        <v>409108.91</v>
      </c>
      <c r="M167">
        <v>409108.91</v>
      </c>
      <c r="O167" s="3" t="s">
        <v>103</v>
      </c>
      <c r="P167" t="s">
        <v>57</v>
      </c>
      <c r="Q167" s="2">
        <v>44114</v>
      </c>
      <c r="R167" s="2">
        <v>44119</v>
      </c>
    </row>
    <row r="168" spans="1:18" x14ac:dyDescent="0.25">
      <c r="A168">
        <v>2020</v>
      </c>
      <c r="B168" s="2">
        <v>44013</v>
      </c>
      <c r="C168" s="2">
        <v>44104</v>
      </c>
      <c r="D168">
        <v>3000</v>
      </c>
      <c r="E168">
        <v>3900</v>
      </c>
      <c r="F168">
        <v>3982</v>
      </c>
      <c r="G168" t="s">
        <v>101</v>
      </c>
      <c r="H168" s="4">
        <v>30470</v>
      </c>
      <c r="I168">
        <v>30470</v>
      </c>
      <c r="O168" s="3" t="s">
        <v>103</v>
      </c>
      <c r="P168" t="s">
        <v>57</v>
      </c>
      <c r="Q168" s="2">
        <v>44114</v>
      </c>
      <c r="R168" s="2">
        <v>44119</v>
      </c>
    </row>
    <row r="169" spans="1:18" x14ac:dyDescent="0.25">
      <c r="A169">
        <v>2020</v>
      </c>
      <c r="B169" s="2">
        <v>44013</v>
      </c>
      <c r="C169" s="2">
        <v>44104</v>
      </c>
      <c r="D169">
        <v>3000</v>
      </c>
      <c r="E169">
        <v>3200</v>
      </c>
      <c r="F169">
        <v>3221</v>
      </c>
      <c r="G169" t="s">
        <v>102</v>
      </c>
      <c r="H169" s="4">
        <v>79956</v>
      </c>
      <c r="I169">
        <f t="shared" ref="I169" si="0">+H169+J169</f>
        <v>79956</v>
      </c>
      <c r="O169" s="3" t="s">
        <v>103</v>
      </c>
      <c r="P169" t="s">
        <v>57</v>
      </c>
      <c r="Q169" s="2">
        <v>44114</v>
      </c>
      <c r="R169" s="2">
        <v>44119</v>
      </c>
    </row>
  </sheetData>
  <mergeCells count="7">
    <mergeCell ref="A6:S6"/>
    <mergeCell ref="A2:C2"/>
    <mergeCell ref="D2:F2"/>
    <mergeCell ref="G2:I2"/>
    <mergeCell ref="A3:C3"/>
    <mergeCell ref="D3:F3"/>
    <mergeCell ref="G3:I3"/>
  </mergeCells>
  <hyperlinks>
    <hyperlink ref="O8" r:id="rId1" xr:uid="{9719DCBE-4312-447F-ABD4-A5286042CBE6}"/>
    <hyperlink ref="O9:O60" r:id="rId2" display="https://drive.google.com/open?id=11j_OgI7XLR2oTNYufMOSFFqNasTzdbnD" xr:uid="{33063DAF-F3D9-47E1-8488-303C2A42F961}"/>
    <hyperlink ref="O74" r:id="rId3" xr:uid="{8AB41D1B-A457-48BF-A285-A0C4E7545083}"/>
    <hyperlink ref="O96" r:id="rId4" xr:uid="{05D41477-FB1D-45D3-A0BF-2F7E7662CF48}"/>
    <hyperlink ref="O115" r:id="rId5" xr:uid="{59A6BB5F-9814-4514-8EAA-AE91B105805D}"/>
    <hyperlink ref="O123" r:id="rId6" xr:uid="{B4A9A73F-42DB-49FA-B867-03EEA71C0E40}"/>
    <hyperlink ref="O168" r:id="rId7" xr:uid="{A433CF27-6FFF-4938-A9C4-FFC5F5EEF60A}"/>
    <hyperlink ref="O118" r:id="rId8" xr:uid="{A979A93E-4F8C-48C6-A7AA-1EF3179695F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iscdf_02</cp:lastModifiedBy>
  <dcterms:created xsi:type="dcterms:W3CDTF">2020-10-18T03:47:04Z</dcterms:created>
  <dcterms:modified xsi:type="dcterms:W3CDTF">2020-10-18T04:40:21Z</dcterms:modified>
</cp:coreProperties>
</file>