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2\4o TRIMESTRE\"/>
    </mc:Choice>
  </mc:AlternateContent>
  <xr:revisionPtr revIDLastSave="0" documentId="8_{43855AD5-E9B2-49C9-A290-0AD91EEB54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</workbook>
</file>

<file path=xl/calcChain.xml><?xml version="1.0" encoding="utf-8"?>
<calcChain xmlns="http://schemas.openxmlformats.org/spreadsheetml/2006/main">
  <c r="K19" i="1" l="1"/>
  <c r="BE20" i="1"/>
  <c r="BE10" i="1"/>
  <c r="K9" i="1"/>
  <c r="K15" i="1"/>
  <c r="BE8" i="1"/>
  <c r="BE14" i="1"/>
  <c r="K18" i="1"/>
  <c r="BE12" i="1"/>
  <c r="BE17" i="1"/>
  <c r="BE16" i="1"/>
  <c r="K13" i="1"/>
  <c r="K10" i="1"/>
  <c r="K12" i="1"/>
  <c r="BE13" i="1"/>
  <c r="K11" i="1"/>
  <c r="BE15" i="1"/>
  <c r="K16" i="1"/>
  <c r="K14" i="1"/>
  <c r="BE19" i="1"/>
  <c r="K20" i="1"/>
  <c r="BE11" i="1"/>
  <c r="BE18" i="1"/>
  <c r="K17" i="1"/>
  <c r="K8" i="1"/>
  <c r="BE9" i="1"/>
</calcChain>
</file>

<file path=xl/sharedStrings.xml><?xml version="1.0" encoding="utf-8"?>
<sst xmlns="http://schemas.openxmlformats.org/spreadsheetml/2006/main" count="963" uniqueCount="467">
  <si>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</si>
  <si>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</si>
  <si>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</si>
  <si>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</si>
  <si>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</si>
  <si>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</si>
  <si>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</si>
  <si>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</si>
  <si>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</si>
  <si>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</si>
  <si>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</si>
  <si>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</si>
  <si>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</si>
  <si>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</si>
  <si>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</si>
  <si>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</si>
  <si>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</si>
  <si>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</si>
  <si>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</si>
  <si>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</si>
  <si>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</si>
  <si>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</si>
  <si>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</si>
  <si>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</si>
  <si>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</si>
  <si>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</si>
  <si>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</si>
  <si>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</si>
  <si>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</si>
  <si>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</si>
  <si>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</si>
  <si>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</si>
  <si>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</si>
  <si>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</si>
  <si>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</si>
  <si>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</si>
  <si>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</si>
  <si>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</si>
  <si>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</si>
  <si>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</si>
  <si>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</si>
  <si>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</si>
  <si>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</si>
  <si>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</si>
  <si>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</si>
  <si>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</si>
  <si>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</si>
  <si>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</si>
  <si>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</si>
  <si>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</si>
  <si>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</si>
  <si>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</si>
  <si>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</si>
  <si>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</si>
  <si>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</si>
  <si>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</si>
  <si>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</si>
  <si>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</si>
  <si>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</si>
  <si>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</si>
  <si>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</si>
  <si>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</si>
  <si>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</si>
  <si>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</si>
  <si>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</si>
  <si>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</si>
  <si>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</si>
  <si>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</si>
  <si>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</si>
  <si>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</si>
  <si>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</si>
  <si>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</si>
  <si>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</si>
  <si>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</si>
  <si>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</si>
  <si>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</si>
  <si>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</si>
  <si>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</si>
  <si>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</si>
  <si>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</si>
  <si>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</si>
  <si>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</si>
  <si>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</si>
  <si>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</si>
  <si>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</si>
  <si>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</si>
  <si>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</si>
  <si>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</si>
  <si>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</si>
  <si>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</si>
  <si>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</si>
  <si>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</si>
  <si>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</si>
  <si>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</si>
  <si>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</si>
  <si>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</si>
  <si>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</si>
  <si>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</si>
  <si>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</si>
  <si>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</si>
  <si>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</si>
  <si>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</si>
  <si>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</si>
  <si>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</si>
  <si>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</si>
  <si>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</si>
  <si>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</si>
  <si>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</si>
  <si>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</si>
  <si>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</si>
  <si>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</si>
  <si>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</si>
  <si>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</si>
  <si>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</si>
  <si>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</si>
  <si>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</si>
  <si>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</si>
  <si>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</si>
  <si>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</si>
  <si>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</si>
  <si>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</si>
  <si>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</si>
  <si>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</si>
  <si>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</si>
  <si>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</si>
  <si>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</si>
  <si>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</si>
  <si>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</si>
  <si>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</si>
  <si>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</si>
  <si>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</si>
  <si>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</si>
  <si>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</si>
  <si>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</si>
  <si>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</si>
  <si>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</si>
  <si>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</si>
  <si>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</si>
  <si>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</si>
  <si>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</si>
  <si>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</si>
  <si>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</si>
  <si>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</si>
  <si>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</si>
  <si>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</si>
  <si>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</si>
  <si>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</si>
  <si>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</si>
  <si>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</si>
  <si>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</si>
  <si>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</si>
  <si>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</si>
  <si>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</si>
  <si>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</si>
  <si>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</si>
  <si>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</si>
  <si>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</si>
  <si>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</si>
  <si>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</si>
  <si>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</si>
  <si>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</si>
  <si>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</si>
  <si>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</si>
  <si>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</si>
  <si>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</si>
  <si>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</si>
  <si>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</si>
  <si>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</si>
  <si>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</si>
  <si>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</si>
  <si>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</si>
  <si>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</si>
  <si>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</si>
  <si>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</si>
  <si>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</si>
  <si>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</si>
  <si>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</si>
  <si>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</si>
  <si>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</si>
  <si>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</si>
  <si>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</si>
  <si>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</si>
  <si>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</si>
  <si>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</si>
  <si>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</si>
  <si>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</si>
  <si>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</si>
  <si>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</si>
  <si>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</si>
  <si>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</si>
  <si>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</si>
  <si>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</si>
  <si>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</si>
  <si>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</si>
  <si>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</si>
  <si>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</si>
  <si>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</si>
  <si>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</si>
  <si>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</si>
  <si>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</si>
  <si>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</si>
  <si>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</si>
  <si>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</si>
  <si>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</si>
  <si>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</si>
  <si>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</si>
  <si>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</si>
  <si>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</si>
  <si>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</si>
  <si>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</si>
  <si>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</si>
  <si>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</si>
  <si>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</si>
  <si>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</si>
  <si>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</si>
  <si>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</si>
  <si>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</si>
  <si>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</si>
  <si>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</si>
  <si>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</si>
  <si>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</si>
  <si>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</si>
  <si>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</si>
  <si>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</si>
  <si>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</si>
  <si>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</si>
  <si>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</si>
  <si>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</si>
  <si>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</si>
  <si>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</si>
  <si>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</si>
  <si>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</si>
  <si>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</si>
  <si>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</si>
  <si>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</si>
  <si>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</si>
  <si>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</si>
  <si>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</si>
  <si>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</si>
  <si>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</si>
  <si>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</si>
  <si>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</si>
  <si>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</si>
  <si>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</si>
  <si>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</si>
  <si>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</si>
  <si>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</si>
  <si>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</si>
  <si>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</si>
  <si>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</si>
  <si>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</si>
  <si>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</si>
  <si>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</si>
  <si>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</si>
  <si>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</si>
  <si>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</si>
  <si>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</si>
  <si>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</si>
  <si>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</si>
  <si>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</si>
  <si>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</si>
  <si>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</si>
  <si>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</si>
  <si>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</si>
  <si>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</si>
  <si>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</si>
  <si>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</si>
  <si>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</si>
  <si>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</si>
  <si>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</si>
  <si>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</si>
  <si>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</si>
  <si>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</si>
  <si>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</si>
  <si>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</si>
  <si>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</si>
  <si>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</si>
  <si>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</si>
  <si>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</si>
  <si>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</si>
  <si>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</si>
  <si>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</si>
  <si>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</si>
  <si>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</si>
  <si>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</si>
  <si>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</si>
  <si>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</si>
  <si>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</si>
  <si>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ISCDF/AD/PS-03/2022-01</t>
  </si>
  <si>
    <t>ISCDF/AD/PS-03/2022-02</t>
  </si>
  <si>
    <t>ISCDF/AD/PS-03/2022-03</t>
  </si>
  <si>
    <t>ISCDF/AD/PS-03/2022-06</t>
  </si>
  <si>
    <t>ISCDF/AD/PS-03/2022-07</t>
  </si>
  <si>
    <t>ISCDF/AD/PS-03/2022-08</t>
  </si>
  <si>
    <t>ISCDF/AD/PS-03/2022-09</t>
  </si>
  <si>
    <t>ISCDF/AD/PS-03/2022-10</t>
  </si>
  <si>
    <t>ISCDF/AD/PS-03/2022-11</t>
  </si>
  <si>
    <t>ISCDF/AD/PS-03/2022-14</t>
  </si>
  <si>
    <t>ISCDF/AD/PS-03/2022-15</t>
  </si>
  <si>
    <t>ISCDF/AD/PS-03/2022-16</t>
  </si>
  <si>
    <t>ISCDF/AD/PS-03/2022-17</t>
  </si>
  <si>
    <t xml:space="preserve">Artículo 27 INCISO C, 28, 52 Y 55 de la Ley de Adquisiciones para el Distrito Federal </t>
  </si>
  <si>
    <t xml:space="preserve">Articulo 134 de la Constitución Politica de los Estados Unidos Mexicanos, 27 iciso C, 28, 52 y 55 de la Ley de Adquisiciones para el Distrito Federal </t>
  </si>
  <si>
    <t>Artículo 54 fracción XIII</t>
  </si>
  <si>
    <t>Artículo 54 fracción XVIII</t>
  </si>
  <si>
    <t>https://drive.google.com/file/d/1xc7EV8NciVtT876j-9lhe4O82-C3hdfg/view?usp=share_link</t>
  </si>
  <si>
    <t xml:space="preserve">https://drive.google.com/file/d/1xc7EV8NciVtT876j-9lhe4O82-C3hdfg/view?usp=share_link </t>
  </si>
  <si>
    <t xml:space="preserve">https://drive.google.com/file/d/1WnU7zH8PcctrA8-ygtTS7WVEOzRBAsFw/view?usp=sharing </t>
  </si>
  <si>
    <t xml:space="preserve">https://drive.google.com/file/d/1xc7EV8NciVtT876j-9lhe4O82-C3hdfg/view?usp=share_link   </t>
  </si>
  <si>
    <t>Servicio de Limpieza</t>
  </si>
  <si>
    <t>Servicio de Fumigación</t>
  </si>
  <si>
    <t>Conservar y mejorar continuamente la Red Acelerográfica de la Ciudad de México (RACM) y el Sistema de Alerta Sísmica de la Ciudad de México (SASMEX-CDMX).</t>
  </si>
  <si>
    <t xml:space="preserve">Material de Papeleria </t>
  </si>
  <si>
    <t xml:space="preserve">Mantenimiento Vehicular </t>
  </si>
  <si>
    <t>Mantenimiento a Equipo de Computo</t>
  </si>
  <si>
    <t>Elaboracion, emision y registro de dictámenes de seguridad estructural de 136 inmuebles correspondientes a 400 cuerpos con el objeto de que se permita determinar las condiciones a inmuebles ubicados en las diferentes zonas de la Ciudad de México</t>
  </si>
  <si>
    <t>Análisis de dos edificios en la Ciudad de México para integrarse a la red de edificios instrumentados</t>
  </si>
  <si>
    <t>Instrumentación Sísmica para el Monitoreo Estructural de dos edificios en la Ciudad de México (IV etapa del programa piloto)</t>
  </si>
  <si>
    <t>Servicio de elaboración de dictámenes numéricos a planteles educativos de la Ciudad de México</t>
  </si>
  <si>
    <t>Proyectos de rehabilitación a planteles educativos de la Ciudad de México</t>
  </si>
  <si>
    <t>Requisitos en el proyecto arquitectónico relacionados con los estados límite de servicio de resistencia al fuego de elementos estructurales que se incorporarán a las ntc correspondientes</t>
  </si>
  <si>
    <t>Elaboración de cédulas post-sismicas a 132 inmuebles ubicados en las diferentes zonas de la Ciudad de México correspondientes a 515 cuerpos con el objeto de que se permita determinar las condiciones</t>
  </si>
  <si>
    <t xml:space="preserve">Francisco Javier </t>
  </si>
  <si>
    <t xml:space="preserve">Gutierrez </t>
  </si>
  <si>
    <t xml:space="preserve">Macin </t>
  </si>
  <si>
    <t xml:space="preserve">Cesar Omar </t>
  </si>
  <si>
    <t xml:space="preserve">Cadenas </t>
  </si>
  <si>
    <t xml:space="preserve">Romo </t>
  </si>
  <si>
    <t xml:space="preserve">Ana Maria </t>
  </si>
  <si>
    <t xml:space="preserve">Watty </t>
  </si>
  <si>
    <t xml:space="preserve">Martinez </t>
  </si>
  <si>
    <t xml:space="preserve">Moises </t>
  </si>
  <si>
    <t xml:space="preserve">Gonzalez </t>
  </si>
  <si>
    <t xml:space="preserve">Miguel </t>
  </si>
  <si>
    <t xml:space="preserve">Montor </t>
  </si>
  <si>
    <t>Herrera</t>
  </si>
  <si>
    <t xml:space="preserve">Jorge </t>
  </si>
  <si>
    <t xml:space="preserve">Cortes </t>
  </si>
  <si>
    <t xml:space="preserve">Buenrostro </t>
  </si>
  <si>
    <t xml:space="preserve">Faustino </t>
  </si>
  <si>
    <t xml:space="preserve">Del Angel </t>
  </si>
  <si>
    <t xml:space="preserve">Morales </t>
  </si>
  <si>
    <t xml:space="preserve">Rodolfo </t>
  </si>
  <si>
    <t>Sanchez</t>
  </si>
  <si>
    <t>Zaragoza</t>
  </si>
  <si>
    <t>Técnicos Especializados En Fumigación S.A De C.V.</t>
  </si>
  <si>
    <t xml:space="preserve">Prodhexar, S.A DE C.V </t>
  </si>
  <si>
    <t>Gutwa Bienes y Sevicios S.A. DE C.V.</t>
  </si>
  <si>
    <t>Electro Equipos y Motores G y G</t>
  </si>
  <si>
    <t>Asociación Mexicana de Directores Responsables de Obra y Corresponsables A.C.</t>
  </si>
  <si>
    <t>Cande Ingenieros S.A. de C.V.</t>
  </si>
  <si>
    <t xml:space="preserve">Sigmetric, S.A. </t>
  </si>
  <si>
    <t>Arquitectos Directores de Obra Corresponsables y Peritos en Desarrollo Urbano del Distrito Federal A.C.</t>
  </si>
  <si>
    <t>TEF020118Q61</t>
  </si>
  <si>
    <t>PR01304166C6</t>
  </si>
  <si>
    <t>GSE028223Z3</t>
  </si>
  <si>
    <t>EEM081208MA8</t>
  </si>
  <si>
    <t>AMD881109G63</t>
  </si>
  <si>
    <t>CIN841218TEO</t>
  </si>
  <si>
    <t>SIG050720CQ6</t>
  </si>
  <si>
    <t>ADR001214IX2</t>
  </si>
  <si>
    <t xml:space="preserve">Cafetales </t>
  </si>
  <si>
    <t>Nogales</t>
  </si>
  <si>
    <t xml:space="preserve">Lagos de Moreno </t>
  </si>
  <si>
    <t xml:space="preserve">Camino a Santa Teresa </t>
  </si>
  <si>
    <t xml:space="preserve">Concepción Bistegui </t>
  </si>
  <si>
    <t xml:space="preserve">Erasmo Castellanos Quinto </t>
  </si>
  <si>
    <t xml:space="preserve">Constituyentes </t>
  </si>
  <si>
    <t>piso 4</t>
  </si>
  <si>
    <t xml:space="preserve">Coapa </t>
  </si>
  <si>
    <t xml:space="preserve">Roma Sur </t>
  </si>
  <si>
    <t xml:space="preserve">La Laguna </t>
  </si>
  <si>
    <t xml:space="preserve">Parques Pedregal </t>
  </si>
  <si>
    <t xml:space="preserve">Del Valle Centro </t>
  </si>
  <si>
    <t xml:space="preserve">Educacion </t>
  </si>
  <si>
    <t xml:space="preserve">Lomas Altas </t>
  </si>
  <si>
    <t xml:space="preserve">Tlalpan </t>
  </si>
  <si>
    <t xml:space="preserve">Cuauhtemoc </t>
  </si>
  <si>
    <t xml:space="preserve">Benito Juarez </t>
  </si>
  <si>
    <t xml:space="preserve">Coyoacan </t>
  </si>
  <si>
    <t xml:space="preserve">Miguel Hidalgo </t>
  </si>
  <si>
    <t xml:space="preserve">Ciudad de Mexico </t>
  </si>
  <si>
    <t>Estado de Mexico</t>
  </si>
  <si>
    <t>Tlalnepantla de Baz</t>
  </si>
  <si>
    <t xml:space="preserve">Dirección General </t>
  </si>
  <si>
    <t xml:space="preserve">Subdireccion de Estudios e Investigacion </t>
  </si>
  <si>
    <t xml:space="preserve">Dirección de Dictamenes de Seguridad Estructural </t>
  </si>
  <si>
    <t xml:space="preserve">Jefatura de Unidad Departamental de Finanzas, Compras y Control de Materiales </t>
  </si>
  <si>
    <t xml:space="preserve">Servicio de Limpieza </t>
  </si>
  <si>
    <t>https://drive.google.com/file/d/1vlgj0WGekud7wQwmKyopnXk_SeC2P7eC/view?usp=sharing</t>
  </si>
  <si>
    <t>https://drive.google.com/file/d/1lTs6mhDl229HPHcsTQBzSP-uVhTT0ZIz/view?usp=sharing</t>
  </si>
  <si>
    <t>https://drive.google.com/file/d/15_izdCB_eVWss_Gl4FYtfU2gVctWEydm/view?usp=sharing</t>
  </si>
  <si>
    <t>https://drive.google.com/file/d/1ub7NEMcVRUhKVccLso55nYCMcwNszLdg/view?usp=sharing</t>
  </si>
  <si>
    <t>https://drive.google.com/file/d/1oxcrGApMSlyPrZ8g_vFEMhdgdeP6Ntgq/view?usp=sharing</t>
  </si>
  <si>
    <t xml:space="preserve">https://drive.google.com/file/d/1rGcWzgGX4r4-YRPuh2iO3-xdwMmHmtx6/view?usp=sharing </t>
  </si>
  <si>
    <t xml:space="preserve">https://drive.google.com/file/d/17U02VC4b86XyL7-LzwAUJCVays2kvBhM/view?usp=sharing </t>
  </si>
  <si>
    <t xml:space="preserve">https://drive.google.com/file/d/1yBKnkkPcjNNyOFI0jqncr1zqa6YHT01j/view?usp=sharing </t>
  </si>
  <si>
    <t xml:space="preserve">https://drive.google.com/file/d/1Kg_ePa8zCvAqcD5qNo2OPNt4ohV0g4En/view?usp=sharing </t>
  </si>
  <si>
    <t xml:space="preserve">https://drive.google.com/file/d/1XH26FePdaw-up88K6rKp7-UQvNPB1hdW/view?usp=sharing </t>
  </si>
  <si>
    <t xml:space="preserve">https://drive.google.com/file/d/1JzTWMdVEi917P3IkSMWHxFoS5CNTHfKg/view?usp=sharing </t>
  </si>
  <si>
    <t xml:space="preserve">https://drive.google.com/file/d/144LBZ1WXPwXRIgAgRH9nMJNP19HO6MoU/view?usp=sharing </t>
  </si>
  <si>
    <t xml:space="preserve">https://drive.google.com/file/d/1Dtm3-MBrQ02e8nZ2J2PZuqhU1zGhocZb/view?usp=sharing </t>
  </si>
  <si>
    <t xml:space="preserve">Sin garantia de conformidad con el artículo 74 de la Ley de Adquisiciones para el Distrito Federal </t>
  </si>
  <si>
    <t>Tecnicos Especializados en Fumigación S.A. de C.V.</t>
  </si>
  <si>
    <t>TEF020118U61</t>
  </si>
  <si>
    <t xml:space="preserve">Alejandro </t>
  </si>
  <si>
    <t xml:space="preserve">Estrada </t>
  </si>
  <si>
    <t>Chavez</t>
  </si>
  <si>
    <t>Temex Tonantzi Mex S.A. de C.V.</t>
  </si>
  <si>
    <t>TME071123CJ9</t>
  </si>
  <si>
    <t xml:space="preserve">Fernando </t>
  </si>
  <si>
    <t xml:space="preserve">Espinoza </t>
  </si>
  <si>
    <t xml:space="preserve">Gudiño </t>
  </si>
  <si>
    <t>Fumex Pest S.A. de C.V.</t>
  </si>
  <si>
    <t>EIGF6709184S6</t>
  </si>
  <si>
    <t xml:space="preserve">Waty </t>
  </si>
  <si>
    <t>Martinez</t>
  </si>
  <si>
    <t>Gutwa Bienes y Servicios S.A. de C.V.</t>
  </si>
  <si>
    <t>GSE0208223Z3</t>
  </si>
  <si>
    <t xml:space="preserve">Rodolofo </t>
  </si>
  <si>
    <t xml:space="preserve">Perez </t>
  </si>
  <si>
    <t>Garza</t>
  </si>
  <si>
    <t xml:space="preserve">Streaming Proyect S.A. de .C.V </t>
  </si>
  <si>
    <t>SPR140814F52</t>
  </si>
  <si>
    <t xml:space="preserve">Ibañes </t>
  </si>
  <si>
    <t xml:space="preserve">Olivares </t>
  </si>
  <si>
    <t xml:space="preserve">MDF Inmuebles y Pruducciones </t>
  </si>
  <si>
    <t>IPM160210RF6</t>
  </si>
  <si>
    <t>Gonzalez</t>
  </si>
  <si>
    <t>Electro Equipos y Motores G y G S.A. de C.V.</t>
  </si>
  <si>
    <t xml:space="preserve">Jose Manuel </t>
  </si>
  <si>
    <t xml:space="preserve">Hernandez </t>
  </si>
  <si>
    <t>Mantenimiento Corporativo Integral Automotriz Comain S.A. de C.V.</t>
  </si>
  <si>
    <t>MCI100504I19</t>
  </si>
  <si>
    <t xml:space="preserve">Arturo </t>
  </si>
  <si>
    <t xml:space="preserve">Ramirez </t>
  </si>
  <si>
    <t>Cazarez</t>
  </si>
  <si>
    <t xml:space="preserve">Argo Soluciones Automotrices, S.A. de C.V. </t>
  </si>
  <si>
    <t>RACA691120KI7</t>
  </si>
  <si>
    <t>Cesar Omar</t>
  </si>
  <si>
    <t xml:space="preserve">Cardenas </t>
  </si>
  <si>
    <t xml:space="preserve">Prodhexar, S.A. de C.V. </t>
  </si>
  <si>
    <t>PRO1304166C6</t>
  </si>
  <si>
    <t>Asociación Mexicana de  Directores Responsables de Obra y Corresponsables, A.C.</t>
  </si>
  <si>
    <t xml:space="preserve"> AMD881109G63</t>
  </si>
  <si>
    <t xml:space="preserve">Arquitectos, Directores Responsables de Obra, Corresponsables y Peritos en Desarrollo Urbano A.C. </t>
  </si>
  <si>
    <t xml:space="preserve">Bernardo </t>
  </si>
  <si>
    <t xml:space="preserve">Gomez </t>
  </si>
  <si>
    <t>Sigmetric, S.A. de C.V.</t>
  </si>
  <si>
    <t>Buenrostro</t>
  </si>
  <si>
    <t xml:space="preserve">Janet </t>
  </si>
  <si>
    <t xml:space="preserve">Notario </t>
  </si>
  <si>
    <t>Ezpinoza</t>
  </si>
  <si>
    <t xml:space="preserve">Automatizaciones y Proyectos de Ingenieria S.A. de C.V. </t>
  </si>
  <si>
    <t>AP1970123MU1</t>
  </si>
  <si>
    <t>Jean Michel</t>
  </si>
  <si>
    <t xml:space="preserve">Colinier </t>
  </si>
  <si>
    <t>Colonnier Arquitectos, S.A. de C.V.</t>
  </si>
  <si>
    <t>CAS050624JI1</t>
  </si>
  <si>
    <t>Sin garantia de conformidad con el artículo 74 de la Ley de Adquisiciones para el Distrito Federal</t>
  </si>
  <si>
    <t>No considera impuesto de conformidad con el articulo 15 fracción VII de la Ley del Impuesto al Valor Agregado</t>
  </si>
  <si>
    <t>Transferencia electronica</t>
  </si>
  <si>
    <t>Pesos</t>
  </si>
  <si>
    <t xml:space="preserve">Moneda Nacional </t>
  </si>
  <si>
    <t xml:space="preserve">Estatal </t>
  </si>
  <si>
    <t xml:space="preserve">Fiscal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</si>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</sst>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5_izdCB_eVWss_Gl4FYtfU2gVctWEydm/view?usp=sharing" TargetMode="External"/><Relationship Id="rId13" Type="http://schemas.openxmlformats.org/officeDocument/2006/relationships/hyperlink" Target="https://drive.google.com/file/d/1yBKnkkPcjNNyOFI0jqncr1zqa6YHT01j/view?usp=sharing" TargetMode="External"/><Relationship Id="rId18" Type="http://schemas.openxmlformats.org/officeDocument/2006/relationships/hyperlink" Target="https://drive.google.com/file/d/1Dtm3-MBrQ02e8nZ2J2PZuqhU1zGhocZb/view?usp=sharing" TargetMode="External"/><Relationship Id="rId3" Type="http://schemas.openxmlformats.org/officeDocument/2006/relationships/hyperlink" Target="https://drive.google.com/file/d/1xc7EV8NciVtT876j-9lhe4O82-C3hdfg/view?usp=share_link" TargetMode="External"/><Relationship Id="rId7" Type="http://schemas.openxmlformats.org/officeDocument/2006/relationships/hyperlink" Target="https://drive.google.com/file/d/1lTs6mhDl229HPHcsTQBzSP-uVhTT0ZIz/view?usp=sharing" TargetMode="External"/><Relationship Id="rId12" Type="http://schemas.openxmlformats.org/officeDocument/2006/relationships/hyperlink" Target="https://drive.google.com/file/d/17U02VC4b86XyL7-LzwAUJCVays2kvBhM/view?usp=sharing" TargetMode="External"/><Relationship Id="rId17" Type="http://schemas.openxmlformats.org/officeDocument/2006/relationships/hyperlink" Target="https://drive.google.com/file/d/144LBZ1WXPwXRIgAgRH9nMJNP19HO6MoU/view?usp=sharing" TargetMode="External"/><Relationship Id="rId2" Type="http://schemas.openxmlformats.org/officeDocument/2006/relationships/hyperlink" Target="https://drive.google.com/file/d/1xc7EV8NciVtT876j-9lhe4O82-C3hdfg/view?usp=share_link" TargetMode="External"/><Relationship Id="rId16" Type="http://schemas.openxmlformats.org/officeDocument/2006/relationships/hyperlink" Target="https://drive.google.com/file/d/1JzTWMdVEi917P3IkSMWHxFoS5CNTHfKg/view?usp=sharing" TargetMode="External"/><Relationship Id="rId1" Type="http://schemas.openxmlformats.org/officeDocument/2006/relationships/hyperlink" Target="https://drive.google.com/file/d/1xc7EV8NciVtT876j-9lhe4O82-C3hdfg/view?usp=share_link" TargetMode="External"/><Relationship Id="rId6" Type="http://schemas.openxmlformats.org/officeDocument/2006/relationships/hyperlink" Target="https://drive.google.com/file/d/1vlgj0WGekud7wQwmKyopnXk_SeC2P7eC/view?usp=sharing" TargetMode="External"/><Relationship Id="rId11" Type="http://schemas.openxmlformats.org/officeDocument/2006/relationships/hyperlink" Target="https://drive.google.com/file/d/1rGcWzgGX4r4-YRPuh2iO3-xdwMmHmtx6/view?usp=sharing" TargetMode="External"/><Relationship Id="rId5" Type="http://schemas.openxmlformats.org/officeDocument/2006/relationships/hyperlink" Target="https://drive.google.com/file/d/1WnU7zH8PcctrA8-ygtTS7WVEOzRBAsFw/view?usp=sharing" TargetMode="External"/><Relationship Id="rId15" Type="http://schemas.openxmlformats.org/officeDocument/2006/relationships/hyperlink" Target="https://drive.google.com/file/d/1XH26FePdaw-up88K6rKp7-UQvNPB1hdW/view?usp=sharing" TargetMode="External"/><Relationship Id="rId10" Type="http://schemas.openxmlformats.org/officeDocument/2006/relationships/hyperlink" Target="https://drive.google.com/file/d/1oxcrGApMSlyPrZ8g_vFEMhdgdeP6Ntgq/view?usp=sharing" TargetMode="External"/><Relationship Id="rId4" Type="http://schemas.openxmlformats.org/officeDocument/2006/relationships/hyperlink" Target="https://drive.google.com/file/d/1WnU7zH8PcctrA8-ygtTS7WVEOzRBAsFw/view?usp=sharing" TargetMode="External"/><Relationship Id="rId9" Type="http://schemas.openxmlformats.org/officeDocument/2006/relationships/hyperlink" Target="https://drive.google.com/file/d/1ub7NEMcVRUhKVccLso55nYCMcwNszLdg/view?usp=sharing" TargetMode="External"/><Relationship Id="rId14" Type="http://schemas.openxmlformats.org/officeDocument/2006/relationships/hyperlink" Target="https://drive.google.com/file/d/1Kg_ePa8zCvAqcD5qNo2OPNt4ohV0g4E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0"/>
  <sheetViews>
    <sheetView tabSelected="1" topLeftCell="J13" workbookViewId="0">
      <selection activeCell="J21" sqref="A21:XF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44562</v>
      </c>
      <c r="C8" s="3">
        <v>44926</v>
      </c>
      <c r="D8" t="s">
        <v>149</v>
      </c>
      <c r="E8" t="s">
        <v>155</v>
      </c>
      <c r="F8" t="s">
        <v>156</v>
      </c>
      <c r="G8" t="s">
        <v>288</v>
      </c>
      <c r="H8" t="s">
        <v>301</v>
      </c>
      <c r="I8" s="4" t="s">
        <v>308</v>
      </c>
      <c r="J8" t="s">
        <v>309</v>
      </c>
      <c r="K8" s="4" t="str">
        <f ca="1">HYPERLINK("#"&amp;CELL("direccion",Tabla_474921!A4),"1")</f>
        <v>1</v>
      </c>
      <c r="L8" t="s">
        <v>322</v>
      </c>
      <c r="M8" t="s">
        <v>323</v>
      </c>
      <c r="N8" t="s">
        <v>324</v>
      </c>
      <c r="O8" t="s">
        <v>345</v>
      </c>
      <c r="P8" t="s">
        <v>353</v>
      </c>
      <c r="Q8" t="s">
        <v>164</v>
      </c>
      <c r="R8" t="s">
        <v>361</v>
      </c>
      <c r="S8">
        <v>90</v>
      </c>
      <c r="U8" t="s">
        <v>189</v>
      </c>
      <c r="V8" t="s">
        <v>369</v>
      </c>
      <c r="W8">
        <v>9</v>
      </c>
      <c r="X8" t="s">
        <v>381</v>
      </c>
      <c r="Y8">
        <v>2</v>
      </c>
      <c r="Z8" t="s">
        <v>376</v>
      </c>
      <c r="AA8">
        <v>9</v>
      </c>
      <c r="AB8" t="s">
        <v>222</v>
      </c>
      <c r="AC8">
        <v>14330</v>
      </c>
      <c r="AH8" t="s">
        <v>384</v>
      </c>
      <c r="AI8" t="s">
        <v>387</v>
      </c>
      <c r="AJ8" t="s">
        <v>288</v>
      </c>
      <c r="AK8" s="3">
        <v>44571</v>
      </c>
      <c r="AL8" s="3">
        <v>44562</v>
      </c>
      <c r="AM8" s="3">
        <v>44620</v>
      </c>
      <c r="AN8">
        <v>94834</v>
      </c>
      <c r="AO8">
        <v>110008</v>
      </c>
      <c r="AR8" t="s">
        <v>462</v>
      </c>
      <c r="AS8" t="s">
        <v>463</v>
      </c>
      <c r="AT8" t="s">
        <v>461</v>
      </c>
      <c r="AU8" t="s">
        <v>388</v>
      </c>
      <c r="AV8">
        <v>0</v>
      </c>
      <c r="AY8" s="4" t="s">
        <v>389</v>
      </c>
      <c r="BA8" t="s">
        <v>464</v>
      </c>
      <c r="BB8" t="s">
        <v>465</v>
      </c>
      <c r="BD8" t="s">
        <v>255</v>
      </c>
      <c r="BE8" s="4" t="str">
        <f ca="1">HYPERLINK("#"&amp;CELL("direccion",Tabla_474918!A4),"1")</f>
        <v>1</v>
      </c>
      <c r="BK8" t="s">
        <v>387</v>
      </c>
      <c r="BL8" s="3">
        <v>44925</v>
      </c>
      <c r="BM8" s="3">
        <v>44928</v>
      </c>
      <c r="BN8" t="s">
        <v>459</v>
      </c>
    </row>
    <row r="9" spans="1:66" x14ac:dyDescent="0.25">
      <c r="A9">
        <v>2022</v>
      </c>
      <c r="B9" s="3">
        <v>44562</v>
      </c>
      <c r="C9" s="3">
        <v>44926</v>
      </c>
      <c r="D9" t="s">
        <v>149</v>
      </c>
      <c r="E9" t="s">
        <v>155</v>
      </c>
      <c r="F9" t="s">
        <v>156</v>
      </c>
      <c r="G9" t="s">
        <v>289</v>
      </c>
      <c r="H9" t="s">
        <v>301</v>
      </c>
      <c r="I9" s="4" t="s">
        <v>306</v>
      </c>
      <c r="J9" t="s">
        <v>310</v>
      </c>
      <c r="K9" s="4" t="str">
        <f ca="1">HYPERLINK("#"&amp;CELL("direccion",Tabla_474921!A5),"2")</f>
        <v>2</v>
      </c>
      <c r="L9" t="s">
        <v>322</v>
      </c>
      <c r="M9" t="s">
        <v>323</v>
      </c>
      <c r="N9" t="s">
        <v>324</v>
      </c>
      <c r="O9" t="s">
        <v>345</v>
      </c>
      <c r="P9" t="s">
        <v>353</v>
      </c>
      <c r="Q9" t="s">
        <v>164</v>
      </c>
      <c r="R9" t="s">
        <v>361</v>
      </c>
      <c r="S9">
        <v>90</v>
      </c>
      <c r="U9" t="s">
        <v>189</v>
      </c>
      <c r="V9" t="s">
        <v>369</v>
      </c>
      <c r="W9">
        <v>9</v>
      </c>
      <c r="X9" t="s">
        <v>381</v>
      </c>
      <c r="Y9">
        <v>2</v>
      </c>
      <c r="Z9" t="s">
        <v>376</v>
      </c>
      <c r="AA9">
        <v>9</v>
      </c>
      <c r="AB9" t="s">
        <v>222</v>
      </c>
      <c r="AC9">
        <v>14330</v>
      </c>
      <c r="AH9" t="s">
        <v>384</v>
      </c>
      <c r="AI9" t="s">
        <v>387</v>
      </c>
      <c r="AJ9" t="s">
        <v>289</v>
      </c>
      <c r="AK9" s="3">
        <v>44578</v>
      </c>
      <c r="AL9" s="3">
        <v>44578</v>
      </c>
      <c r="AM9" s="3">
        <v>44926</v>
      </c>
      <c r="AN9">
        <v>152586</v>
      </c>
      <c r="AO9">
        <v>117000</v>
      </c>
      <c r="AR9" t="s">
        <v>462</v>
      </c>
      <c r="AS9" t="s">
        <v>463</v>
      </c>
      <c r="AT9" t="s">
        <v>461</v>
      </c>
      <c r="AU9" t="s">
        <v>310</v>
      </c>
      <c r="AV9">
        <v>0</v>
      </c>
      <c r="AY9" s="4" t="s">
        <v>390</v>
      </c>
      <c r="BA9" t="s">
        <v>464</v>
      </c>
      <c r="BB9" t="s">
        <v>465</v>
      </c>
      <c r="BD9" t="s">
        <v>255</v>
      </c>
      <c r="BE9" s="4" t="str">
        <f ca="1">HYPERLINK("#"&amp;CELL("direccion",Tabla_474918!A4),"1")</f>
        <v>1</v>
      </c>
      <c r="BK9" t="s">
        <v>387</v>
      </c>
      <c r="BL9" s="3">
        <v>44925</v>
      </c>
      <c r="BM9" s="3">
        <v>44928</v>
      </c>
      <c r="BN9" t="s">
        <v>402</v>
      </c>
    </row>
    <row r="10" spans="1:66" x14ac:dyDescent="0.25">
      <c r="A10">
        <v>2022</v>
      </c>
      <c r="B10" s="3">
        <v>44562</v>
      </c>
      <c r="C10" s="3">
        <v>44926</v>
      </c>
      <c r="D10" t="s">
        <v>149</v>
      </c>
      <c r="E10" t="s">
        <v>155</v>
      </c>
      <c r="F10" t="s">
        <v>156</v>
      </c>
      <c r="G10" t="s">
        <v>290</v>
      </c>
      <c r="H10" t="s">
        <v>302</v>
      </c>
      <c r="I10" s="4" t="s">
        <v>306</v>
      </c>
      <c r="J10" t="s">
        <v>311</v>
      </c>
      <c r="K10" s="4" t="str">
        <f ca="1">HYPERLINK("#"&amp;CELL("direccion",Tabla_474921!A8),"3")</f>
        <v>3</v>
      </c>
      <c r="L10" t="s">
        <v>325</v>
      </c>
      <c r="M10" t="s">
        <v>326</v>
      </c>
      <c r="N10" t="s">
        <v>327</v>
      </c>
      <c r="O10" t="s">
        <v>346</v>
      </c>
      <c r="P10" t="s">
        <v>354</v>
      </c>
      <c r="Q10" t="s">
        <v>164</v>
      </c>
      <c r="R10" t="s">
        <v>362</v>
      </c>
      <c r="S10">
        <v>174</v>
      </c>
      <c r="U10" t="s">
        <v>189</v>
      </c>
      <c r="V10" t="s">
        <v>370</v>
      </c>
      <c r="W10">
        <v>9</v>
      </c>
      <c r="X10" t="s">
        <v>381</v>
      </c>
      <c r="Y10">
        <v>15</v>
      </c>
      <c r="Z10" t="s">
        <v>377</v>
      </c>
      <c r="AA10">
        <v>9</v>
      </c>
      <c r="AB10" t="s">
        <v>222</v>
      </c>
      <c r="AC10">
        <v>6760</v>
      </c>
      <c r="AH10" t="s">
        <v>385</v>
      </c>
      <c r="AI10" t="s">
        <v>387</v>
      </c>
      <c r="AJ10" t="s">
        <v>290</v>
      </c>
      <c r="AK10" s="3">
        <v>44616</v>
      </c>
      <c r="AL10" s="3">
        <v>44616</v>
      </c>
      <c r="AM10" s="3">
        <v>44926</v>
      </c>
      <c r="AN10">
        <v>30172415</v>
      </c>
      <c r="AO10">
        <v>30172415</v>
      </c>
      <c r="AR10" t="s">
        <v>462</v>
      </c>
      <c r="AS10" t="s">
        <v>463</v>
      </c>
      <c r="AT10" t="s">
        <v>461</v>
      </c>
      <c r="AU10" t="s">
        <v>311</v>
      </c>
      <c r="AV10">
        <v>3017241</v>
      </c>
      <c r="AY10" s="4" t="s">
        <v>391</v>
      </c>
      <c r="BA10" t="s">
        <v>464</v>
      </c>
      <c r="BB10" t="s">
        <v>465</v>
      </c>
      <c r="BD10" t="s">
        <v>255</v>
      </c>
      <c r="BE10" s="4" t="str">
        <f ca="1">HYPERLINK("#"&amp;CELL("direccion",Tabla_474918!A4),"1")</f>
        <v>1</v>
      </c>
      <c r="BK10" t="s">
        <v>387</v>
      </c>
      <c r="BL10" s="3">
        <v>44925</v>
      </c>
      <c r="BM10" s="3">
        <v>44928</v>
      </c>
      <c r="BN10" t="s">
        <v>460</v>
      </c>
    </row>
    <row r="11" spans="1:66" x14ac:dyDescent="0.25">
      <c r="A11">
        <v>2022</v>
      </c>
      <c r="B11" s="3">
        <v>44562</v>
      </c>
      <c r="C11" s="3">
        <v>44926</v>
      </c>
      <c r="D11" t="s">
        <v>149</v>
      </c>
      <c r="E11" t="s">
        <v>153</v>
      </c>
      <c r="F11" t="s">
        <v>156</v>
      </c>
      <c r="G11" t="s">
        <v>291</v>
      </c>
      <c r="H11" t="s">
        <v>302</v>
      </c>
      <c r="I11" s="4" t="s">
        <v>305</v>
      </c>
      <c r="J11" t="s">
        <v>312</v>
      </c>
      <c r="K11" s="4" t="str">
        <f ca="1">HYPERLINK("#"&amp;CELL("direccion",Tabla_474921!A9),"6")</f>
        <v>6</v>
      </c>
      <c r="L11" t="s">
        <v>328</v>
      </c>
      <c r="M11" t="s">
        <v>329</v>
      </c>
      <c r="N11" t="s">
        <v>330</v>
      </c>
      <c r="O11" t="s">
        <v>347</v>
      </c>
      <c r="P11" t="s">
        <v>355</v>
      </c>
      <c r="Q11" t="s">
        <v>164</v>
      </c>
      <c r="R11" t="s">
        <v>361</v>
      </c>
      <c r="S11">
        <v>90</v>
      </c>
      <c r="U11" t="s">
        <v>189</v>
      </c>
      <c r="V11" t="s">
        <v>369</v>
      </c>
      <c r="W11">
        <v>9</v>
      </c>
      <c r="X11" t="s">
        <v>381</v>
      </c>
      <c r="Y11">
        <v>2</v>
      </c>
      <c r="Z11" t="s">
        <v>376</v>
      </c>
      <c r="AA11">
        <v>9</v>
      </c>
      <c r="AB11" t="s">
        <v>222</v>
      </c>
      <c r="AC11">
        <v>14330</v>
      </c>
      <c r="AH11" t="s">
        <v>384</v>
      </c>
      <c r="AI11" t="s">
        <v>387</v>
      </c>
      <c r="AJ11" t="s">
        <v>291</v>
      </c>
      <c r="AK11" s="3">
        <v>44692</v>
      </c>
      <c r="AL11" s="3">
        <v>44692</v>
      </c>
      <c r="AM11" s="3">
        <v>44926</v>
      </c>
      <c r="AN11">
        <v>164056</v>
      </c>
      <c r="AO11">
        <v>190305</v>
      </c>
      <c r="AR11" t="s">
        <v>462</v>
      </c>
      <c r="AS11" t="s">
        <v>463</v>
      </c>
      <c r="AT11" t="s">
        <v>461</v>
      </c>
      <c r="AU11" t="s">
        <v>312</v>
      </c>
      <c r="AV11">
        <v>0</v>
      </c>
      <c r="AY11" s="4" t="s">
        <v>392</v>
      </c>
      <c r="BA11" t="s">
        <v>464</v>
      </c>
      <c r="BB11" t="s">
        <v>465</v>
      </c>
      <c r="BD11" t="s">
        <v>255</v>
      </c>
      <c r="BE11" s="4" t="str">
        <f ca="1">HYPERLINK("#"&amp;CELL("direccion",Tabla_474918!A4),"1")</f>
        <v>1</v>
      </c>
      <c r="BK11" t="s">
        <v>387</v>
      </c>
      <c r="BL11" s="3">
        <v>44925</v>
      </c>
      <c r="BM11" s="3">
        <v>44928</v>
      </c>
      <c r="BN11" t="s">
        <v>402</v>
      </c>
    </row>
    <row r="12" spans="1:66" x14ac:dyDescent="0.25">
      <c r="A12">
        <v>2022</v>
      </c>
      <c r="B12" s="3">
        <v>44562</v>
      </c>
      <c r="C12" s="3">
        <v>44926</v>
      </c>
      <c r="D12" t="s">
        <v>149</v>
      </c>
      <c r="E12" t="s">
        <v>155</v>
      </c>
      <c r="F12" t="s">
        <v>156</v>
      </c>
      <c r="G12" t="s">
        <v>292</v>
      </c>
      <c r="H12" t="s">
        <v>301</v>
      </c>
      <c r="I12" s="4" t="s">
        <v>305</v>
      </c>
      <c r="J12" t="s">
        <v>313</v>
      </c>
      <c r="K12" s="4" t="str">
        <f ca="1">HYPERLINK("#"&amp;CELL("direccion",Tabla_474921!A12),"7")</f>
        <v>7</v>
      </c>
      <c r="L12" t="s">
        <v>331</v>
      </c>
      <c r="M12" t="s">
        <v>332</v>
      </c>
      <c r="N12" t="s">
        <v>332</v>
      </c>
      <c r="O12" t="s">
        <v>348</v>
      </c>
      <c r="P12" t="s">
        <v>356</v>
      </c>
      <c r="Q12" t="s">
        <v>164</v>
      </c>
      <c r="R12" t="s">
        <v>363</v>
      </c>
      <c r="S12">
        <v>82</v>
      </c>
      <c r="U12" t="s">
        <v>189</v>
      </c>
      <c r="V12" t="s">
        <v>371</v>
      </c>
      <c r="W12">
        <v>9</v>
      </c>
      <c r="X12" t="s">
        <v>382</v>
      </c>
      <c r="Y12">
        <v>104</v>
      </c>
      <c r="Z12" t="s">
        <v>383</v>
      </c>
      <c r="AA12">
        <v>9</v>
      </c>
      <c r="AB12" t="s">
        <v>222</v>
      </c>
      <c r="AC12">
        <v>54190</v>
      </c>
      <c r="AH12" t="s">
        <v>384</v>
      </c>
      <c r="AI12" t="s">
        <v>387</v>
      </c>
      <c r="AJ12" t="s">
        <v>292</v>
      </c>
      <c r="AK12" s="3">
        <v>44694</v>
      </c>
      <c r="AL12" s="3">
        <v>44694</v>
      </c>
      <c r="AM12" s="3">
        <v>44926</v>
      </c>
      <c r="AN12">
        <v>129310</v>
      </c>
      <c r="AO12">
        <v>150000</v>
      </c>
      <c r="AR12" t="s">
        <v>462</v>
      </c>
      <c r="AS12" t="s">
        <v>463</v>
      </c>
      <c r="AT12" t="s">
        <v>461</v>
      </c>
      <c r="AU12" t="s">
        <v>313</v>
      </c>
      <c r="AV12">
        <v>0</v>
      </c>
      <c r="AY12" s="4" t="s">
        <v>393</v>
      </c>
      <c r="BA12" t="s">
        <v>464</v>
      </c>
      <c r="BB12" t="s">
        <v>465</v>
      </c>
      <c r="BD12" t="s">
        <v>255</v>
      </c>
      <c r="BE12" s="4" t="str">
        <f ca="1">HYPERLINK("#"&amp;CELL("direccion",Tabla_474918!A4),"1")</f>
        <v>1</v>
      </c>
      <c r="BK12" t="s">
        <v>387</v>
      </c>
      <c r="BL12" s="3">
        <v>44925</v>
      </c>
      <c r="BM12" s="3">
        <v>44928</v>
      </c>
      <c r="BN12" t="s">
        <v>402</v>
      </c>
    </row>
    <row r="13" spans="1:66" x14ac:dyDescent="0.25">
      <c r="A13">
        <v>2022</v>
      </c>
      <c r="B13" s="3">
        <v>44562</v>
      </c>
      <c r="C13" s="3">
        <v>44926</v>
      </c>
      <c r="D13" t="s">
        <v>149</v>
      </c>
      <c r="E13" t="s">
        <v>155</v>
      </c>
      <c r="F13" t="s">
        <v>156</v>
      </c>
      <c r="G13" t="s">
        <v>293</v>
      </c>
      <c r="H13" t="s">
        <v>301</v>
      </c>
      <c r="I13" s="4" t="s">
        <v>305</v>
      </c>
      <c r="J13" t="s">
        <v>314</v>
      </c>
      <c r="K13" s="4" t="str">
        <f ca="1">HYPERLINK("#"&amp;CELL("direccion",Tabla_474921!A15),"8")</f>
        <v>8</v>
      </c>
      <c r="L13" t="s">
        <v>325</v>
      </c>
      <c r="M13" t="s">
        <v>326</v>
      </c>
      <c r="N13" t="s">
        <v>327</v>
      </c>
      <c r="O13" t="s">
        <v>346</v>
      </c>
      <c r="P13" t="s">
        <v>354</v>
      </c>
      <c r="Q13" t="s">
        <v>164</v>
      </c>
      <c r="R13" t="s">
        <v>362</v>
      </c>
      <c r="S13">
        <v>174</v>
      </c>
      <c r="U13" t="s">
        <v>189</v>
      </c>
      <c r="V13" t="s">
        <v>370</v>
      </c>
      <c r="W13">
        <v>9</v>
      </c>
      <c r="X13" t="s">
        <v>381</v>
      </c>
      <c r="Y13">
        <v>15</v>
      </c>
      <c r="Z13" t="s">
        <v>377</v>
      </c>
      <c r="AA13">
        <v>9</v>
      </c>
      <c r="AB13" t="s">
        <v>222</v>
      </c>
      <c r="AC13">
        <v>14010</v>
      </c>
      <c r="AH13" t="s">
        <v>384</v>
      </c>
      <c r="AI13" t="s">
        <v>387</v>
      </c>
      <c r="AJ13" t="s">
        <v>293</v>
      </c>
      <c r="AK13" s="3">
        <v>44692</v>
      </c>
      <c r="AL13" s="3">
        <v>44692</v>
      </c>
      <c r="AM13" s="3">
        <v>44926</v>
      </c>
      <c r="AN13">
        <v>189044</v>
      </c>
      <c r="AO13">
        <v>219292</v>
      </c>
      <c r="AR13" t="s">
        <v>462</v>
      </c>
      <c r="AS13" t="s">
        <v>463</v>
      </c>
      <c r="AT13" t="s">
        <v>461</v>
      </c>
      <c r="AU13" t="s">
        <v>314</v>
      </c>
      <c r="AV13">
        <v>0</v>
      </c>
      <c r="AY13" s="4" t="s">
        <v>394</v>
      </c>
      <c r="BA13" t="s">
        <v>464</v>
      </c>
      <c r="BB13" t="s">
        <v>465</v>
      </c>
      <c r="BD13" t="s">
        <v>255</v>
      </c>
      <c r="BE13" s="4" t="str">
        <f ca="1">HYPERLINK("#"&amp;CELL("direccion",Tabla_474918!A4),"1")</f>
        <v>1</v>
      </c>
      <c r="BK13" t="s">
        <v>387</v>
      </c>
      <c r="BL13" s="3">
        <v>44925</v>
      </c>
      <c r="BM13" s="3">
        <v>44928</v>
      </c>
      <c r="BN13" t="s">
        <v>402</v>
      </c>
    </row>
    <row r="14" spans="1:66" x14ac:dyDescent="0.25">
      <c r="A14">
        <v>2022</v>
      </c>
      <c r="B14" s="3">
        <v>44562</v>
      </c>
      <c r="C14" s="3">
        <v>44926</v>
      </c>
      <c r="D14" t="s">
        <v>149</v>
      </c>
      <c r="E14" t="s">
        <v>155</v>
      </c>
      <c r="F14" t="s">
        <v>156</v>
      </c>
      <c r="G14" t="s">
        <v>294</v>
      </c>
      <c r="H14" t="s">
        <v>303</v>
      </c>
      <c r="I14" s="4" t="s">
        <v>305</v>
      </c>
      <c r="J14" t="s">
        <v>315</v>
      </c>
      <c r="K14" s="4" t="str">
        <f ca="1">HYPERLINK("#"&amp;CELL("direccion",Tabla_474921!A18),"9")</f>
        <v>9</v>
      </c>
      <c r="L14" t="s">
        <v>333</v>
      </c>
      <c r="M14" t="s">
        <v>334</v>
      </c>
      <c r="N14" t="s">
        <v>335</v>
      </c>
      <c r="O14" t="s">
        <v>349</v>
      </c>
      <c r="P14" t="s">
        <v>357</v>
      </c>
      <c r="Q14" t="s">
        <v>164</v>
      </c>
      <c r="R14" t="s">
        <v>364</v>
      </c>
      <c r="S14">
        <v>187</v>
      </c>
      <c r="U14" t="s">
        <v>189</v>
      </c>
      <c r="V14" t="s">
        <v>372</v>
      </c>
      <c r="W14">
        <v>9</v>
      </c>
      <c r="X14" t="s">
        <v>381</v>
      </c>
      <c r="Y14">
        <v>2</v>
      </c>
      <c r="Z14" t="s">
        <v>376</v>
      </c>
      <c r="AA14">
        <v>9</v>
      </c>
      <c r="AB14" t="s">
        <v>222</v>
      </c>
      <c r="AC14">
        <v>3100</v>
      </c>
      <c r="AH14" t="s">
        <v>386</v>
      </c>
      <c r="AI14" t="s">
        <v>387</v>
      </c>
      <c r="AJ14" t="s">
        <v>294</v>
      </c>
      <c r="AK14" s="3">
        <v>44739</v>
      </c>
      <c r="AL14" s="3">
        <v>44739</v>
      </c>
      <c r="AM14" s="3">
        <v>44890</v>
      </c>
      <c r="AN14">
        <v>2327586</v>
      </c>
      <c r="AO14">
        <v>2700000</v>
      </c>
      <c r="AP14">
        <v>1080000</v>
      </c>
      <c r="AQ14">
        <v>2700000</v>
      </c>
      <c r="AR14" t="s">
        <v>462</v>
      </c>
      <c r="AS14" t="s">
        <v>463</v>
      </c>
      <c r="AT14" t="s">
        <v>461</v>
      </c>
      <c r="AU14" t="s">
        <v>315</v>
      </c>
      <c r="AV14">
        <v>405000</v>
      </c>
      <c r="AY14" s="4" t="s">
        <v>395</v>
      </c>
      <c r="BA14" t="s">
        <v>464</v>
      </c>
      <c r="BB14" t="s">
        <v>465</v>
      </c>
      <c r="BD14" t="s">
        <v>254</v>
      </c>
      <c r="BE14" s="4" t="str">
        <f ca="1">HYPERLINK("#"&amp;CELL("direccion",Tabla_474918!A4),"1")</f>
        <v>1</v>
      </c>
      <c r="BK14" t="s">
        <v>387</v>
      </c>
      <c r="BL14" s="3">
        <v>44925</v>
      </c>
      <c r="BM14" s="3">
        <v>44928</v>
      </c>
    </row>
    <row r="15" spans="1:66" x14ac:dyDescent="0.25">
      <c r="A15">
        <v>2022</v>
      </c>
      <c r="B15" s="3">
        <v>44562</v>
      </c>
      <c r="C15" s="3">
        <v>44926</v>
      </c>
      <c r="D15" t="s">
        <v>149</v>
      </c>
      <c r="E15" t="s">
        <v>155</v>
      </c>
      <c r="F15" t="s">
        <v>156</v>
      </c>
      <c r="G15" t="s">
        <v>295</v>
      </c>
      <c r="H15" t="s">
        <v>304</v>
      </c>
      <c r="I15" s="4" t="s">
        <v>307</v>
      </c>
      <c r="J15" t="s">
        <v>316</v>
      </c>
      <c r="K15" s="4" t="str">
        <f ca="1">HYPERLINK("#"&amp;CELL("direccion",Tabla_474921!A21),"10")</f>
        <v>10</v>
      </c>
      <c r="L15" t="s">
        <v>336</v>
      </c>
      <c r="M15" t="s">
        <v>337</v>
      </c>
      <c r="N15" t="s">
        <v>338</v>
      </c>
      <c r="O15" t="s">
        <v>350</v>
      </c>
      <c r="P15" t="s">
        <v>358</v>
      </c>
      <c r="Q15" t="s">
        <v>164</v>
      </c>
      <c r="R15" t="s">
        <v>365</v>
      </c>
      <c r="S15">
        <v>13</v>
      </c>
      <c r="T15" t="s">
        <v>368</v>
      </c>
      <c r="U15" t="s">
        <v>189</v>
      </c>
      <c r="V15" t="s">
        <v>373</v>
      </c>
      <c r="W15">
        <v>9</v>
      </c>
      <c r="X15" t="s">
        <v>381</v>
      </c>
      <c r="Y15">
        <v>14</v>
      </c>
      <c r="Z15" t="s">
        <v>378</v>
      </c>
      <c r="AA15">
        <v>9</v>
      </c>
      <c r="AB15" t="s">
        <v>222</v>
      </c>
      <c r="AC15">
        <v>4400</v>
      </c>
      <c r="AH15" t="s">
        <v>385</v>
      </c>
      <c r="AI15" t="s">
        <v>387</v>
      </c>
      <c r="AJ15" t="s">
        <v>295</v>
      </c>
      <c r="AK15" s="3">
        <v>44834</v>
      </c>
      <c r="AL15" s="3">
        <v>44834</v>
      </c>
      <c r="AM15" s="3">
        <v>44925</v>
      </c>
      <c r="AN15">
        <v>1215400</v>
      </c>
      <c r="AO15">
        <v>1409864</v>
      </c>
      <c r="AP15">
        <v>563945</v>
      </c>
      <c r="AQ15">
        <v>1409864</v>
      </c>
      <c r="AR15" t="s">
        <v>462</v>
      </c>
      <c r="AS15" t="s">
        <v>463</v>
      </c>
      <c r="AT15" t="s">
        <v>461</v>
      </c>
      <c r="AU15" t="s">
        <v>316</v>
      </c>
      <c r="AV15">
        <v>21479</v>
      </c>
      <c r="AY15" s="4" t="s">
        <v>396</v>
      </c>
      <c r="BA15" t="s">
        <v>464</v>
      </c>
      <c r="BB15" t="s">
        <v>465</v>
      </c>
      <c r="BD15" t="s">
        <v>255</v>
      </c>
      <c r="BE15" s="4" t="str">
        <f ca="1">HYPERLINK("#"&amp;CELL("direccion",Tabla_474918!A4),"1")</f>
        <v>1</v>
      </c>
      <c r="BK15" t="s">
        <v>387</v>
      </c>
      <c r="BL15" s="3">
        <v>44925</v>
      </c>
      <c r="BM15" s="3">
        <v>44928</v>
      </c>
    </row>
    <row r="16" spans="1:66" x14ac:dyDescent="0.25">
      <c r="A16">
        <v>2022</v>
      </c>
      <c r="B16" s="3">
        <v>44562</v>
      </c>
      <c r="C16" s="3">
        <v>44926</v>
      </c>
      <c r="D16" t="s">
        <v>149</v>
      </c>
      <c r="E16" t="s">
        <v>155</v>
      </c>
      <c r="F16" t="s">
        <v>156</v>
      </c>
      <c r="G16" t="s">
        <v>296</v>
      </c>
      <c r="H16" t="s">
        <v>304</v>
      </c>
      <c r="I16" s="4" t="s">
        <v>307</v>
      </c>
      <c r="J16" t="s">
        <v>317</v>
      </c>
      <c r="K16" s="4" t="str">
        <f ca="1">HYPERLINK("#"&amp;CELL("direccion",Tabla_474921!A25),"11")</f>
        <v>11</v>
      </c>
      <c r="L16" t="s">
        <v>339</v>
      </c>
      <c r="M16" t="s">
        <v>340</v>
      </c>
      <c r="N16" t="s">
        <v>341</v>
      </c>
      <c r="O16" t="s">
        <v>351</v>
      </c>
      <c r="P16" t="s">
        <v>359</v>
      </c>
      <c r="Q16" t="s">
        <v>164</v>
      </c>
      <c r="R16" t="s">
        <v>366</v>
      </c>
      <c r="S16">
        <v>444</v>
      </c>
      <c r="U16" t="s">
        <v>189</v>
      </c>
      <c r="V16" t="s">
        <v>374</v>
      </c>
      <c r="W16">
        <v>9</v>
      </c>
      <c r="X16" t="s">
        <v>381</v>
      </c>
      <c r="Y16">
        <v>3</v>
      </c>
      <c r="Z16" t="s">
        <v>379</v>
      </c>
      <c r="AA16">
        <v>9</v>
      </c>
      <c r="AB16" t="s">
        <v>222</v>
      </c>
      <c r="AC16">
        <v>11950</v>
      </c>
      <c r="AH16" t="s">
        <v>385</v>
      </c>
      <c r="AI16" t="s">
        <v>387</v>
      </c>
      <c r="AJ16" t="s">
        <v>296</v>
      </c>
      <c r="AK16" s="3">
        <v>44853</v>
      </c>
      <c r="AL16" s="3">
        <v>44853</v>
      </c>
      <c r="AM16" s="3">
        <v>44925</v>
      </c>
      <c r="AN16">
        <v>1025970</v>
      </c>
      <c r="AO16">
        <v>1190125</v>
      </c>
      <c r="AP16">
        <v>476050</v>
      </c>
      <c r="AQ16">
        <v>1190125</v>
      </c>
      <c r="AR16" t="s">
        <v>462</v>
      </c>
      <c r="AS16" t="s">
        <v>463</v>
      </c>
      <c r="AT16" t="s">
        <v>461</v>
      </c>
      <c r="AU16" t="s">
        <v>317</v>
      </c>
      <c r="AV16">
        <v>178518</v>
      </c>
      <c r="AY16" s="4" t="s">
        <v>397</v>
      </c>
      <c r="BA16" t="s">
        <v>464</v>
      </c>
      <c r="BB16" t="s">
        <v>465</v>
      </c>
      <c r="BD16" t="s">
        <v>255</v>
      </c>
      <c r="BE16" s="4" t="str">
        <f ca="1">HYPERLINK("#"&amp;CELL("direccion",Tabla_474918!A4),"1")</f>
        <v>1</v>
      </c>
      <c r="BK16" t="s">
        <v>387</v>
      </c>
      <c r="BL16" s="3">
        <v>44925</v>
      </c>
      <c r="BM16" s="3">
        <v>44928</v>
      </c>
    </row>
    <row r="17" spans="1:65" x14ac:dyDescent="0.25">
      <c r="A17">
        <v>2022</v>
      </c>
      <c r="B17" s="3">
        <v>44562</v>
      </c>
      <c r="C17" s="3">
        <v>44926</v>
      </c>
      <c r="D17" t="s">
        <v>149</v>
      </c>
      <c r="E17" t="s">
        <v>155</v>
      </c>
      <c r="F17" t="s">
        <v>156</v>
      </c>
      <c r="G17" t="s">
        <v>297</v>
      </c>
      <c r="H17" t="s">
        <v>303</v>
      </c>
      <c r="I17" s="4" t="s">
        <v>305</v>
      </c>
      <c r="J17" t="s">
        <v>318</v>
      </c>
      <c r="K17" s="4" t="str">
        <f ca="1">HYPERLINK("#"&amp;CELL("direccion",Tabla_474921!A28),"14")</f>
        <v>14</v>
      </c>
      <c r="L17" t="s">
        <v>342</v>
      </c>
      <c r="M17" t="s">
        <v>343</v>
      </c>
      <c r="N17" t="s">
        <v>344</v>
      </c>
      <c r="O17" t="s">
        <v>352</v>
      </c>
      <c r="P17" t="s">
        <v>360</v>
      </c>
      <c r="Q17" t="s">
        <v>164</v>
      </c>
      <c r="R17" t="s">
        <v>367</v>
      </c>
      <c r="S17">
        <v>800</v>
      </c>
      <c r="U17" t="s">
        <v>189</v>
      </c>
      <c r="V17" t="s">
        <v>375</v>
      </c>
      <c r="W17">
        <v>9</v>
      </c>
      <c r="X17" t="s">
        <v>381</v>
      </c>
      <c r="Y17">
        <v>16</v>
      </c>
      <c r="Z17" t="s">
        <v>380</v>
      </c>
      <c r="AA17">
        <v>9</v>
      </c>
      <c r="AB17" t="s">
        <v>222</v>
      </c>
      <c r="AC17">
        <v>14010</v>
      </c>
      <c r="AH17" t="s">
        <v>386</v>
      </c>
      <c r="AI17" t="s">
        <v>387</v>
      </c>
      <c r="AJ17" t="s">
        <v>297</v>
      </c>
      <c r="AK17" s="3">
        <v>44846</v>
      </c>
      <c r="AL17" s="3">
        <v>44846</v>
      </c>
      <c r="AM17" s="3">
        <v>44910</v>
      </c>
      <c r="AN17">
        <v>4741379</v>
      </c>
      <c r="AO17">
        <v>5500000</v>
      </c>
      <c r="AP17">
        <v>2200000</v>
      </c>
      <c r="AQ17">
        <v>5500000</v>
      </c>
      <c r="AR17" t="s">
        <v>462</v>
      </c>
      <c r="AS17" t="s">
        <v>463</v>
      </c>
      <c r="AT17" t="s">
        <v>461</v>
      </c>
      <c r="AU17" t="s">
        <v>318</v>
      </c>
      <c r="AV17">
        <v>825000</v>
      </c>
      <c r="AY17" s="4" t="s">
        <v>398</v>
      </c>
      <c r="BA17" t="s">
        <v>464</v>
      </c>
      <c r="BB17" t="s">
        <v>465</v>
      </c>
      <c r="BD17" t="s">
        <v>254</v>
      </c>
      <c r="BE17" s="4" t="str">
        <f ca="1">HYPERLINK("#"&amp;CELL("direccion",Tabla_474918!A4),"1")</f>
        <v>1</v>
      </c>
      <c r="BK17" t="s">
        <v>387</v>
      </c>
      <c r="BL17" s="3">
        <v>44925</v>
      </c>
      <c r="BM17" s="3">
        <v>44928</v>
      </c>
    </row>
    <row r="18" spans="1:65" x14ac:dyDescent="0.25">
      <c r="A18">
        <v>2022</v>
      </c>
      <c r="B18" s="3">
        <v>44562</v>
      </c>
      <c r="C18" s="3">
        <v>44926</v>
      </c>
      <c r="D18" t="s">
        <v>149</v>
      </c>
      <c r="E18" t="s">
        <v>155</v>
      </c>
      <c r="F18" t="s">
        <v>156</v>
      </c>
      <c r="G18" t="s">
        <v>298</v>
      </c>
      <c r="H18" t="s">
        <v>303</v>
      </c>
      <c r="I18" s="4" t="s">
        <v>305</v>
      </c>
      <c r="J18" t="s">
        <v>319</v>
      </c>
      <c r="K18" s="4" t="str">
        <f ca="1">HYPERLINK("#"&amp;CELL("direccion",Tabla_474921!A31),"15")</f>
        <v>15</v>
      </c>
      <c r="L18" t="s">
        <v>333</v>
      </c>
      <c r="M18" t="s">
        <v>334</v>
      </c>
      <c r="N18" t="s">
        <v>335</v>
      </c>
      <c r="O18" t="s">
        <v>349</v>
      </c>
      <c r="P18" t="s">
        <v>357</v>
      </c>
      <c r="Q18" t="s">
        <v>164</v>
      </c>
      <c r="R18" t="s">
        <v>364</v>
      </c>
      <c r="S18">
        <v>187</v>
      </c>
      <c r="U18" t="s">
        <v>189</v>
      </c>
      <c r="V18" t="s">
        <v>372</v>
      </c>
      <c r="W18">
        <v>9</v>
      </c>
      <c r="X18" t="s">
        <v>381</v>
      </c>
      <c r="Y18">
        <v>2</v>
      </c>
      <c r="Z18" t="s">
        <v>376</v>
      </c>
      <c r="AA18">
        <v>9</v>
      </c>
      <c r="AB18" t="s">
        <v>222</v>
      </c>
      <c r="AC18">
        <v>14010</v>
      </c>
      <c r="AH18" t="s">
        <v>386</v>
      </c>
      <c r="AI18" t="s">
        <v>387</v>
      </c>
      <c r="AJ18" t="s">
        <v>298</v>
      </c>
      <c r="AK18" s="3">
        <v>44846</v>
      </c>
      <c r="AL18" s="3">
        <v>44846</v>
      </c>
      <c r="AM18" s="3">
        <v>44910</v>
      </c>
      <c r="AN18">
        <v>12068965</v>
      </c>
      <c r="AO18">
        <v>14000000</v>
      </c>
      <c r="AP18">
        <v>5600000</v>
      </c>
      <c r="AQ18">
        <v>14000000</v>
      </c>
      <c r="AR18" t="s">
        <v>462</v>
      </c>
      <c r="AS18" t="s">
        <v>463</v>
      </c>
      <c r="AT18" t="s">
        <v>461</v>
      </c>
      <c r="AU18" t="s">
        <v>319</v>
      </c>
      <c r="AV18">
        <v>2100000</v>
      </c>
      <c r="AY18" s="4" t="s">
        <v>399</v>
      </c>
      <c r="BA18" t="s">
        <v>464</v>
      </c>
      <c r="BB18" t="s">
        <v>465</v>
      </c>
      <c r="BD18" t="s">
        <v>255</v>
      </c>
      <c r="BE18" s="4" t="str">
        <f ca="1">HYPERLINK("#"&amp;CELL("direccion",Tabla_474918!A4),"1")</f>
        <v>1</v>
      </c>
      <c r="BK18" t="s">
        <v>387</v>
      </c>
      <c r="BL18" s="3">
        <v>44925</v>
      </c>
      <c r="BM18" s="3">
        <v>44928</v>
      </c>
    </row>
    <row r="19" spans="1:65" x14ac:dyDescent="0.25">
      <c r="A19">
        <v>2022</v>
      </c>
      <c r="B19" s="3">
        <v>44562</v>
      </c>
      <c r="C19" s="3">
        <v>44926</v>
      </c>
      <c r="D19" t="s">
        <v>149</v>
      </c>
      <c r="E19" t="s">
        <v>155</v>
      </c>
      <c r="F19" t="s">
        <v>156</v>
      </c>
      <c r="G19" t="s">
        <v>299</v>
      </c>
      <c r="H19" t="s">
        <v>303</v>
      </c>
      <c r="I19" s="4" t="s">
        <v>305</v>
      </c>
      <c r="J19" t="s">
        <v>320</v>
      </c>
      <c r="K19" s="4" t="str">
        <f ca="1">HYPERLINK("#"&amp;CELL("direccion",Tabla_474921!A35),"16")</f>
        <v>16</v>
      </c>
      <c r="L19" t="s">
        <v>333</v>
      </c>
      <c r="M19" t="s">
        <v>334</v>
      </c>
      <c r="N19" t="s">
        <v>335</v>
      </c>
      <c r="O19" t="s">
        <v>349</v>
      </c>
      <c r="P19" t="s">
        <v>357</v>
      </c>
      <c r="Q19" t="s">
        <v>164</v>
      </c>
      <c r="R19" t="s">
        <v>364</v>
      </c>
      <c r="S19">
        <v>187</v>
      </c>
      <c r="U19" t="s">
        <v>189</v>
      </c>
      <c r="V19" t="s">
        <v>372</v>
      </c>
      <c r="W19">
        <v>9</v>
      </c>
      <c r="X19" t="s">
        <v>381</v>
      </c>
      <c r="Y19">
        <v>2</v>
      </c>
      <c r="Z19" t="s">
        <v>376</v>
      </c>
      <c r="AA19">
        <v>9</v>
      </c>
      <c r="AB19" t="s">
        <v>222</v>
      </c>
      <c r="AC19">
        <v>11950</v>
      </c>
      <c r="AH19" t="s">
        <v>385</v>
      </c>
      <c r="AI19" t="s">
        <v>387</v>
      </c>
      <c r="AJ19" t="s">
        <v>299</v>
      </c>
      <c r="AK19" s="3">
        <v>44880</v>
      </c>
      <c r="AL19" s="3">
        <v>44880</v>
      </c>
      <c r="AM19" s="3">
        <v>44918</v>
      </c>
      <c r="AN19">
        <v>543146</v>
      </c>
      <c r="AO19">
        <v>630050</v>
      </c>
      <c r="AP19">
        <v>252020</v>
      </c>
      <c r="AQ19">
        <v>630050</v>
      </c>
      <c r="AR19" t="s">
        <v>462</v>
      </c>
      <c r="AS19" t="s">
        <v>463</v>
      </c>
      <c r="AT19" t="s">
        <v>461</v>
      </c>
      <c r="AU19" t="s">
        <v>320</v>
      </c>
      <c r="AV19">
        <v>94507</v>
      </c>
      <c r="AY19" s="4" t="s">
        <v>400</v>
      </c>
      <c r="BA19" t="s">
        <v>464</v>
      </c>
      <c r="BB19" t="s">
        <v>465</v>
      </c>
      <c r="BD19" t="s">
        <v>255</v>
      </c>
      <c r="BE19" s="4" t="str">
        <f ca="1">HYPERLINK("#"&amp;CELL("direccion",Tabla_474918!A4),"1")</f>
        <v>1</v>
      </c>
      <c r="BK19" t="s">
        <v>387</v>
      </c>
      <c r="BL19" s="3">
        <v>44925</v>
      </c>
      <c r="BM19" s="3">
        <v>44928</v>
      </c>
    </row>
    <row r="20" spans="1:65" x14ac:dyDescent="0.25">
      <c r="A20">
        <v>2022</v>
      </c>
      <c r="B20" s="3">
        <v>44562</v>
      </c>
      <c r="C20" s="3">
        <v>44926</v>
      </c>
      <c r="D20" t="s">
        <v>149</v>
      </c>
      <c r="E20" t="s">
        <v>155</v>
      </c>
      <c r="F20" t="s">
        <v>156</v>
      </c>
      <c r="G20" t="s">
        <v>300</v>
      </c>
      <c r="H20" t="s">
        <v>303</v>
      </c>
      <c r="I20" s="4" t="s">
        <v>305</v>
      </c>
      <c r="J20" t="s">
        <v>321</v>
      </c>
      <c r="K20" s="4" t="str">
        <f ca="1">HYPERLINK("#"&amp;CELL("direccion",Tabla_474921!A38),"17")</f>
        <v>17</v>
      </c>
      <c r="L20" t="s">
        <v>342</v>
      </c>
      <c r="M20" t="s">
        <v>343</v>
      </c>
      <c r="N20" t="s">
        <v>344</v>
      </c>
      <c r="O20" t="s">
        <v>352</v>
      </c>
      <c r="P20" t="s">
        <v>360</v>
      </c>
      <c r="Q20" t="s">
        <v>164</v>
      </c>
      <c r="R20" t="s">
        <v>367</v>
      </c>
      <c r="S20">
        <v>800</v>
      </c>
      <c r="U20" t="s">
        <v>189</v>
      </c>
      <c r="V20" t="s">
        <v>375</v>
      </c>
      <c r="W20">
        <v>9</v>
      </c>
      <c r="X20" t="s">
        <v>381</v>
      </c>
      <c r="Y20">
        <v>16</v>
      </c>
      <c r="Z20" t="s">
        <v>380</v>
      </c>
      <c r="AA20">
        <v>9</v>
      </c>
      <c r="AB20" t="s">
        <v>222</v>
      </c>
      <c r="AH20" t="s">
        <v>386</v>
      </c>
      <c r="AI20" t="s">
        <v>387</v>
      </c>
      <c r="AJ20" t="s">
        <v>300</v>
      </c>
      <c r="AK20" s="3">
        <v>44895</v>
      </c>
      <c r="AL20" s="3">
        <v>44895</v>
      </c>
      <c r="AM20" s="3">
        <v>44925</v>
      </c>
      <c r="AN20">
        <v>1724137</v>
      </c>
      <c r="AO20">
        <v>2000000</v>
      </c>
      <c r="AP20">
        <v>800000</v>
      </c>
      <c r="AQ20">
        <v>2000000</v>
      </c>
      <c r="AR20" t="s">
        <v>462</v>
      </c>
      <c r="AS20" t="s">
        <v>463</v>
      </c>
      <c r="AT20" t="s">
        <v>461</v>
      </c>
      <c r="AU20" t="s">
        <v>321</v>
      </c>
      <c r="AV20">
        <v>300000</v>
      </c>
      <c r="AY20" s="4" t="s">
        <v>401</v>
      </c>
      <c r="BA20" t="s">
        <v>464</v>
      </c>
      <c r="BB20" t="s">
        <v>465</v>
      </c>
      <c r="BD20" t="s">
        <v>255</v>
      </c>
      <c r="BE20" s="4" t="str">
        <f ca="1">HYPERLINK("#"&amp;CELL("direccion",Tabla_474918!A4),"1")</f>
        <v>1</v>
      </c>
      <c r="BK20" t="s">
        <v>387</v>
      </c>
      <c r="BL20" s="3">
        <v>44925</v>
      </c>
      <c r="BM20" s="3">
        <v>44928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" xr:uid="{00000000-0002-0000-0000-000000000000}">
      <formula1>Hidden_13</formula1>
    </dataValidation>
    <dataValidation type="list" allowBlank="1" showErrorMessage="1" sqref="E8:E20" xr:uid="{00000000-0002-0000-0000-000001000000}">
      <formula1>Hidden_24</formula1>
    </dataValidation>
    <dataValidation type="list" allowBlank="1" showErrorMessage="1" sqref="F8:F20" xr:uid="{00000000-0002-0000-0000-000002000000}">
      <formula1>Hidden_35</formula1>
    </dataValidation>
    <dataValidation type="list" allowBlank="1" showErrorMessage="1" sqref="Q8:Q20" xr:uid="{00000000-0002-0000-0000-000003000000}">
      <formula1>Hidden_416</formula1>
    </dataValidation>
    <dataValidation type="list" allowBlank="1" showErrorMessage="1" sqref="U8:U20" xr:uid="{00000000-0002-0000-0000-000004000000}">
      <formula1>Hidden_520</formula1>
    </dataValidation>
    <dataValidation type="list" allowBlank="1" showErrorMessage="1" sqref="AB8:AB20" xr:uid="{00000000-0002-0000-0000-000005000000}">
      <formula1>Hidden_627</formula1>
    </dataValidation>
    <dataValidation type="list" allowBlank="1" showErrorMessage="1" sqref="BD8:BD20" xr:uid="{00000000-0002-0000-0000-000006000000}">
      <formula1>Hidden_755</formula1>
    </dataValidation>
  </dataValidations>
  <hyperlinks>
    <hyperlink ref="I8" r:id="rId1" xr:uid="{945FBE42-A1A5-4736-943E-A7547DCA6A4B}"/>
    <hyperlink ref="I9" r:id="rId2" xr:uid="{4B9A0F75-9425-4BAB-9C6F-B86784AA0353}"/>
    <hyperlink ref="I10" r:id="rId3" xr:uid="{78D4E41D-BB11-4625-BD23-62194E598D08}"/>
    <hyperlink ref="I15" r:id="rId4" xr:uid="{41B516F8-A8B3-485D-BF8D-529F6328EEB0}"/>
    <hyperlink ref="I16" r:id="rId5" xr:uid="{37ABE1A4-3E6B-4B2E-A388-2529BF15419F}"/>
    <hyperlink ref="AY8" r:id="rId6" xr:uid="{8FAF1828-3C04-4E8A-AB37-6F54813BB62C}"/>
    <hyperlink ref="AY9" r:id="rId7" xr:uid="{B788851D-3EBB-4939-B820-8529BB6E9A22}"/>
    <hyperlink ref="AY10" r:id="rId8" xr:uid="{1293AE77-1200-499A-81ED-92204342A5AE}"/>
    <hyperlink ref="AY11" r:id="rId9" xr:uid="{0F7BDD34-9C3A-4974-8508-C0C6EE499458}"/>
    <hyperlink ref="AY12" r:id="rId10" xr:uid="{1C7AFDBA-4EFA-41BE-8DEC-CAC5DD88482E}"/>
    <hyperlink ref="AY13" r:id="rId11" xr:uid="{CA6F6015-2C8E-4A71-96CB-03273DAB5875}"/>
    <hyperlink ref="AY14" r:id="rId12" xr:uid="{4E7F8B16-36EA-474F-A1BD-6BCB18D42FE7}"/>
    <hyperlink ref="AY15" r:id="rId13" xr:uid="{2F781F5C-D36B-4D24-8491-0439E16A1DF6}"/>
    <hyperlink ref="AY16" r:id="rId14" xr:uid="{7415124D-73D3-43C4-ACD4-B12D3302B2D1}"/>
    <hyperlink ref="AY17" r:id="rId15" xr:uid="{D48D73D5-F309-462D-8B36-3B176F0A0313}"/>
    <hyperlink ref="AY18" r:id="rId16" xr:uid="{CE380715-AA3F-4B1B-8AA8-AB51CBA201C9}"/>
    <hyperlink ref="AY19" r:id="rId17" xr:uid="{53357909-5999-46D3-8447-1CC568E1C71A}"/>
    <hyperlink ref="AY20" r:id="rId18" xr:uid="{78827E9F-070F-446B-9FAE-7A52D7A4706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466</v>
      </c>
      <c r="C4" t="s">
        <v>466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topLeftCell="A45" workbookViewId="0">
      <selection sqref="A1:A45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1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466</v>
      </c>
      <c r="C4" t="s">
        <v>466</v>
      </c>
      <c r="D4" t="s">
        <v>466</v>
      </c>
      <c r="E4" t="s">
        <v>466</v>
      </c>
      <c r="G4">
        <v>177000</v>
      </c>
    </row>
    <row r="5" spans="1:7" x14ac:dyDescent="0.25">
      <c r="A5">
        <v>2</v>
      </c>
      <c r="B5" t="s">
        <v>322</v>
      </c>
      <c r="C5" t="s">
        <v>323</v>
      </c>
      <c r="D5" t="s">
        <v>324</v>
      </c>
      <c r="E5" t="s">
        <v>403</v>
      </c>
      <c r="F5" t="s">
        <v>404</v>
      </c>
      <c r="G5">
        <v>0</v>
      </c>
    </row>
    <row r="6" spans="1:7" x14ac:dyDescent="0.25">
      <c r="A6">
        <v>2</v>
      </c>
      <c r="B6" t="s">
        <v>405</v>
      </c>
      <c r="C6" t="s">
        <v>406</v>
      </c>
      <c r="D6" t="s">
        <v>407</v>
      </c>
      <c r="E6" t="s">
        <v>408</v>
      </c>
      <c r="F6" t="s">
        <v>409</v>
      </c>
      <c r="G6">
        <v>274920</v>
      </c>
    </row>
    <row r="7" spans="1:7" x14ac:dyDescent="0.25">
      <c r="A7">
        <v>2</v>
      </c>
      <c r="B7" t="s">
        <v>410</v>
      </c>
      <c r="C7" t="s">
        <v>411</v>
      </c>
      <c r="D7" t="s">
        <v>412</v>
      </c>
      <c r="E7" t="s">
        <v>413</v>
      </c>
      <c r="F7" t="s">
        <v>414</v>
      </c>
      <c r="G7">
        <v>251952</v>
      </c>
    </row>
    <row r="8" spans="1:7" x14ac:dyDescent="0.25">
      <c r="A8">
        <v>3</v>
      </c>
      <c r="B8" t="s">
        <v>466</v>
      </c>
      <c r="C8" t="s">
        <v>466</v>
      </c>
      <c r="D8" t="s">
        <v>466</v>
      </c>
      <c r="E8" t="s">
        <v>466</v>
      </c>
      <c r="G8">
        <v>0</v>
      </c>
    </row>
    <row r="9" spans="1:7" x14ac:dyDescent="0.25">
      <c r="A9">
        <v>6</v>
      </c>
      <c r="B9" t="s">
        <v>328</v>
      </c>
      <c r="C9" t="s">
        <v>415</v>
      </c>
      <c r="D9" t="s">
        <v>416</v>
      </c>
      <c r="E9" t="s">
        <v>417</v>
      </c>
      <c r="F9" t="s">
        <v>418</v>
      </c>
      <c r="G9">
        <v>190305</v>
      </c>
    </row>
    <row r="10" spans="1:7" x14ac:dyDescent="0.25">
      <c r="A10">
        <v>6</v>
      </c>
      <c r="B10" t="s">
        <v>419</v>
      </c>
      <c r="C10" t="s">
        <v>420</v>
      </c>
      <c r="D10" t="s">
        <v>421</v>
      </c>
      <c r="E10" t="s">
        <v>422</v>
      </c>
      <c r="F10" t="s">
        <v>423</v>
      </c>
      <c r="G10">
        <v>220805</v>
      </c>
    </row>
    <row r="11" spans="1:7" x14ac:dyDescent="0.25">
      <c r="A11">
        <v>6</v>
      </c>
      <c r="B11" t="s">
        <v>331</v>
      </c>
      <c r="C11" t="s">
        <v>424</v>
      </c>
      <c r="D11" t="s">
        <v>425</v>
      </c>
      <c r="E11" t="s">
        <v>426</v>
      </c>
      <c r="F11" t="s">
        <v>427</v>
      </c>
      <c r="G11">
        <v>265730</v>
      </c>
    </row>
    <row r="12" spans="1:7" x14ac:dyDescent="0.25">
      <c r="A12">
        <v>7</v>
      </c>
      <c r="B12" t="s">
        <v>331</v>
      </c>
      <c r="C12" t="s">
        <v>332</v>
      </c>
      <c r="D12" t="s">
        <v>428</v>
      </c>
      <c r="E12" t="s">
        <v>429</v>
      </c>
      <c r="F12" t="s">
        <v>356</v>
      </c>
      <c r="G12">
        <v>219292</v>
      </c>
    </row>
    <row r="13" spans="1:7" x14ac:dyDescent="0.25">
      <c r="A13">
        <v>7</v>
      </c>
      <c r="B13" t="s">
        <v>430</v>
      </c>
      <c r="C13" t="s">
        <v>420</v>
      </c>
      <c r="D13" t="s">
        <v>431</v>
      </c>
      <c r="E13" t="s">
        <v>432</v>
      </c>
      <c r="F13" t="s">
        <v>433</v>
      </c>
      <c r="G13">
        <v>239028</v>
      </c>
    </row>
    <row r="14" spans="1:7" x14ac:dyDescent="0.25">
      <c r="A14">
        <v>7</v>
      </c>
      <c r="B14" t="s">
        <v>434</v>
      </c>
      <c r="C14" t="s">
        <v>435</v>
      </c>
      <c r="D14" t="s">
        <v>436</v>
      </c>
      <c r="E14" t="s">
        <v>437</v>
      </c>
      <c r="F14" t="s">
        <v>438</v>
      </c>
      <c r="G14">
        <v>245607</v>
      </c>
    </row>
    <row r="15" spans="1:7" x14ac:dyDescent="0.25">
      <c r="A15">
        <v>8</v>
      </c>
      <c r="B15" t="s">
        <v>328</v>
      </c>
      <c r="C15" t="s">
        <v>415</v>
      </c>
      <c r="D15" t="s">
        <v>416</v>
      </c>
      <c r="E15" t="s">
        <v>417</v>
      </c>
      <c r="F15" t="s">
        <v>418</v>
      </c>
      <c r="G15">
        <v>177550</v>
      </c>
    </row>
    <row r="16" spans="1:7" x14ac:dyDescent="0.25">
      <c r="A16">
        <v>8</v>
      </c>
      <c r="B16" t="s">
        <v>419</v>
      </c>
      <c r="C16" t="s">
        <v>420</v>
      </c>
      <c r="D16" t="s">
        <v>421</v>
      </c>
      <c r="E16" t="s">
        <v>422</v>
      </c>
      <c r="F16" t="s">
        <v>423</v>
      </c>
      <c r="G16">
        <v>168990</v>
      </c>
    </row>
    <row r="17" spans="1:7" x14ac:dyDescent="0.25">
      <c r="A17">
        <v>8</v>
      </c>
      <c r="B17" t="s">
        <v>439</v>
      </c>
      <c r="C17" t="s">
        <v>440</v>
      </c>
      <c r="D17" t="s">
        <v>327</v>
      </c>
      <c r="E17" t="s">
        <v>441</v>
      </c>
      <c r="F17" t="s">
        <v>442</v>
      </c>
      <c r="G17">
        <v>150000</v>
      </c>
    </row>
    <row r="18" spans="1:7" x14ac:dyDescent="0.25">
      <c r="A18">
        <v>9</v>
      </c>
      <c r="B18" t="s">
        <v>333</v>
      </c>
      <c r="C18" t="s">
        <v>334</v>
      </c>
      <c r="D18" t="s">
        <v>335</v>
      </c>
      <c r="E18" t="s">
        <v>443</v>
      </c>
      <c r="F18" t="s">
        <v>444</v>
      </c>
      <c r="G18">
        <v>2700000</v>
      </c>
    </row>
    <row r="19" spans="1:7" x14ac:dyDescent="0.25">
      <c r="A19">
        <v>9</v>
      </c>
      <c r="B19" t="s">
        <v>342</v>
      </c>
      <c r="C19" t="s">
        <v>343</v>
      </c>
      <c r="D19" t="s">
        <v>344</v>
      </c>
      <c r="E19" t="s">
        <v>445</v>
      </c>
      <c r="F19" t="s">
        <v>360</v>
      </c>
      <c r="G19">
        <v>2800000</v>
      </c>
    </row>
    <row r="20" spans="1:7" x14ac:dyDescent="0.25">
      <c r="A20">
        <v>9</v>
      </c>
      <c r="B20" t="s">
        <v>446</v>
      </c>
      <c r="C20" t="s">
        <v>447</v>
      </c>
      <c r="D20" t="s">
        <v>428</v>
      </c>
      <c r="E20" t="s">
        <v>350</v>
      </c>
      <c r="F20" t="s">
        <v>358</v>
      </c>
      <c r="G20">
        <v>2848000</v>
      </c>
    </row>
    <row r="21" spans="1:7" x14ac:dyDescent="0.25">
      <c r="A21">
        <v>10</v>
      </c>
      <c r="B21" t="s">
        <v>333</v>
      </c>
      <c r="C21" t="s">
        <v>334</v>
      </c>
      <c r="D21" t="s">
        <v>335</v>
      </c>
      <c r="E21" t="s">
        <v>443</v>
      </c>
      <c r="F21" t="s">
        <v>444</v>
      </c>
      <c r="G21">
        <v>1491296</v>
      </c>
    </row>
    <row r="22" spans="1:7" x14ac:dyDescent="0.25">
      <c r="A22">
        <v>10</v>
      </c>
      <c r="B22" t="s">
        <v>342</v>
      </c>
      <c r="C22" t="s">
        <v>343</v>
      </c>
      <c r="D22" t="s">
        <v>344</v>
      </c>
      <c r="E22" t="s">
        <v>445</v>
      </c>
      <c r="F22" t="s">
        <v>360</v>
      </c>
      <c r="G22">
        <v>1508000</v>
      </c>
    </row>
    <row r="23" spans="1:7" x14ac:dyDescent="0.25">
      <c r="A23">
        <v>10</v>
      </c>
      <c r="B23" t="s">
        <v>446</v>
      </c>
      <c r="C23" t="s">
        <v>447</v>
      </c>
      <c r="D23" t="s">
        <v>428</v>
      </c>
      <c r="E23" t="s">
        <v>350</v>
      </c>
      <c r="F23" t="s">
        <v>358</v>
      </c>
      <c r="G23">
        <v>1409864</v>
      </c>
    </row>
    <row r="24" spans="1:7" x14ac:dyDescent="0.25">
      <c r="A24">
        <v>10</v>
      </c>
      <c r="B24" t="s">
        <v>339</v>
      </c>
      <c r="C24" t="s">
        <v>340</v>
      </c>
      <c r="D24" t="s">
        <v>341</v>
      </c>
      <c r="E24" t="s">
        <v>448</v>
      </c>
      <c r="F24" t="s">
        <v>359</v>
      </c>
      <c r="G24">
        <v>1856290</v>
      </c>
    </row>
    <row r="25" spans="1:7" x14ac:dyDescent="0.25">
      <c r="A25">
        <v>11</v>
      </c>
      <c r="B25" t="s">
        <v>342</v>
      </c>
      <c r="C25" t="s">
        <v>343</v>
      </c>
      <c r="D25" t="s">
        <v>344</v>
      </c>
      <c r="E25" t="s">
        <v>445</v>
      </c>
      <c r="F25" t="s">
        <v>360</v>
      </c>
      <c r="G25">
        <v>1587616</v>
      </c>
    </row>
    <row r="26" spans="1:7" x14ac:dyDescent="0.25">
      <c r="A26">
        <v>11</v>
      </c>
      <c r="B26" t="s">
        <v>336</v>
      </c>
      <c r="C26" t="s">
        <v>337</v>
      </c>
      <c r="D26" t="s">
        <v>449</v>
      </c>
      <c r="E26" t="s">
        <v>350</v>
      </c>
      <c r="F26" t="s">
        <v>358</v>
      </c>
      <c r="G26">
        <v>1347777</v>
      </c>
    </row>
    <row r="27" spans="1:7" x14ac:dyDescent="0.25">
      <c r="A27">
        <v>11</v>
      </c>
      <c r="B27" t="s">
        <v>339</v>
      </c>
      <c r="C27" t="s">
        <v>340</v>
      </c>
      <c r="D27" t="s">
        <v>341</v>
      </c>
      <c r="E27" t="s">
        <v>448</v>
      </c>
      <c r="F27" t="s">
        <v>359</v>
      </c>
      <c r="G27">
        <v>1120125</v>
      </c>
    </row>
    <row r="28" spans="1:7" x14ac:dyDescent="0.25">
      <c r="A28">
        <v>14</v>
      </c>
      <c r="B28" t="s">
        <v>333</v>
      </c>
      <c r="C28" t="s">
        <v>334</v>
      </c>
      <c r="D28" t="s">
        <v>335</v>
      </c>
      <c r="E28" t="s">
        <v>443</v>
      </c>
      <c r="F28" t="s">
        <v>444</v>
      </c>
      <c r="G28">
        <v>5827322</v>
      </c>
    </row>
    <row r="29" spans="1:7" x14ac:dyDescent="0.25">
      <c r="A29">
        <v>14</v>
      </c>
      <c r="B29" t="s">
        <v>342</v>
      </c>
      <c r="C29" t="s">
        <v>343</v>
      </c>
      <c r="D29" t="s">
        <v>344</v>
      </c>
      <c r="E29" t="s">
        <v>445</v>
      </c>
      <c r="F29" t="s">
        <v>360</v>
      </c>
      <c r="G29">
        <v>5500000</v>
      </c>
    </row>
    <row r="30" spans="1:7" x14ac:dyDescent="0.25">
      <c r="A30">
        <v>14</v>
      </c>
      <c r="B30" t="s">
        <v>450</v>
      </c>
      <c r="C30" t="s">
        <v>451</v>
      </c>
      <c r="D30" t="s">
        <v>452</v>
      </c>
      <c r="E30" t="s">
        <v>453</v>
      </c>
      <c r="F30" t="s">
        <v>454</v>
      </c>
      <c r="G30">
        <v>5886420</v>
      </c>
    </row>
    <row r="31" spans="1:7" x14ac:dyDescent="0.25">
      <c r="A31">
        <v>15</v>
      </c>
      <c r="B31" t="s">
        <v>333</v>
      </c>
      <c r="C31" t="s">
        <v>334</v>
      </c>
      <c r="D31" t="s">
        <v>335</v>
      </c>
      <c r="E31" t="s">
        <v>443</v>
      </c>
      <c r="F31" t="s">
        <v>444</v>
      </c>
      <c r="G31">
        <v>14000000</v>
      </c>
    </row>
    <row r="32" spans="1:7" x14ac:dyDescent="0.25">
      <c r="A32">
        <v>15</v>
      </c>
      <c r="B32" t="s">
        <v>342</v>
      </c>
      <c r="C32" t="s">
        <v>343</v>
      </c>
      <c r="D32" t="s">
        <v>344</v>
      </c>
      <c r="E32" t="s">
        <v>445</v>
      </c>
      <c r="F32" t="s">
        <v>360</v>
      </c>
      <c r="G32">
        <v>14595120</v>
      </c>
    </row>
    <row r="33" spans="1:7" x14ac:dyDescent="0.25">
      <c r="A33">
        <v>15</v>
      </c>
      <c r="B33" t="s">
        <v>336</v>
      </c>
      <c r="C33" t="s">
        <v>337</v>
      </c>
      <c r="D33" t="s">
        <v>449</v>
      </c>
      <c r="E33" t="s">
        <v>350</v>
      </c>
      <c r="F33" t="s">
        <v>358</v>
      </c>
      <c r="G33">
        <v>15000540</v>
      </c>
    </row>
    <row r="34" spans="1:7" x14ac:dyDescent="0.25">
      <c r="A34">
        <v>15</v>
      </c>
      <c r="B34" t="s">
        <v>336</v>
      </c>
      <c r="C34" t="s">
        <v>337</v>
      </c>
      <c r="D34" t="s">
        <v>449</v>
      </c>
      <c r="E34" t="s">
        <v>453</v>
      </c>
      <c r="F34" t="s">
        <v>454</v>
      </c>
      <c r="G34">
        <v>14730260</v>
      </c>
    </row>
    <row r="35" spans="1:7" x14ac:dyDescent="0.25">
      <c r="A35">
        <v>16</v>
      </c>
      <c r="B35" t="s">
        <v>333</v>
      </c>
      <c r="C35" t="s">
        <v>334</v>
      </c>
      <c r="D35" t="s">
        <v>335</v>
      </c>
      <c r="E35" t="s">
        <v>443</v>
      </c>
      <c r="F35" t="s">
        <v>444</v>
      </c>
      <c r="G35">
        <v>661374</v>
      </c>
    </row>
    <row r="36" spans="1:7" x14ac:dyDescent="0.25">
      <c r="A36">
        <v>16</v>
      </c>
      <c r="B36" t="s">
        <v>336</v>
      </c>
      <c r="C36" t="s">
        <v>337</v>
      </c>
      <c r="D36" t="s">
        <v>449</v>
      </c>
      <c r="E36" t="s">
        <v>350</v>
      </c>
      <c r="F36" t="s">
        <v>358</v>
      </c>
      <c r="G36">
        <v>696000</v>
      </c>
    </row>
    <row r="37" spans="1:7" x14ac:dyDescent="0.25">
      <c r="A37">
        <v>16</v>
      </c>
      <c r="B37" t="s">
        <v>455</v>
      </c>
      <c r="C37" t="s">
        <v>456</v>
      </c>
      <c r="E37" t="s">
        <v>457</v>
      </c>
      <c r="F37" t="s">
        <v>458</v>
      </c>
      <c r="G37">
        <v>630050</v>
      </c>
    </row>
    <row r="38" spans="1:7" x14ac:dyDescent="0.25">
      <c r="A38">
        <v>17</v>
      </c>
      <c r="B38" t="s">
        <v>333</v>
      </c>
      <c r="C38" t="s">
        <v>334</v>
      </c>
      <c r="D38" t="s">
        <v>335</v>
      </c>
      <c r="E38" t="s">
        <v>443</v>
      </c>
      <c r="F38" t="s">
        <v>444</v>
      </c>
      <c r="G38">
        <v>2090900</v>
      </c>
    </row>
    <row r="39" spans="1:7" x14ac:dyDescent="0.25">
      <c r="A39">
        <v>17</v>
      </c>
      <c r="B39" t="s">
        <v>342</v>
      </c>
      <c r="C39" t="s">
        <v>343</v>
      </c>
      <c r="D39" t="s">
        <v>344</v>
      </c>
      <c r="E39" t="s">
        <v>445</v>
      </c>
      <c r="F39" t="s">
        <v>360</v>
      </c>
      <c r="G39">
        <v>2000000</v>
      </c>
    </row>
    <row r="40" spans="1:7" x14ac:dyDescent="0.25">
      <c r="A40">
        <v>17</v>
      </c>
      <c r="B40" t="s">
        <v>336</v>
      </c>
      <c r="C40" t="s">
        <v>337</v>
      </c>
      <c r="D40" t="s">
        <v>449</v>
      </c>
      <c r="E40" t="s">
        <v>350</v>
      </c>
      <c r="F40" t="s">
        <v>358</v>
      </c>
      <c r="G40">
        <v>2389600</v>
      </c>
    </row>
    <row r="41" spans="1:7" x14ac:dyDescent="0.25">
      <c r="A41">
        <v>17</v>
      </c>
      <c r="B41" t="s">
        <v>450</v>
      </c>
      <c r="C41" t="s">
        <v>451</v>
      </c>
      <c r="D41" t="s">
        <v>452</v>
      </c>
      <c r="E41" t="s">
        <v>453</v>
      </c>
      <c r="F41" t="s">
        <v>454</v>
      </c>
      <c r="G41">
        <v>319690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2022-12-15T19:36:00Z</dcterms:created>
  <dcterms:modified xsi:type="dcterms:W3CDTF">2023-09-12T17:21:01Z</dcterms:modified>
</cp:coreProperties>
</file>