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E:\EJERCICIO 2024\REPORTES VARIOS\TRANSPARENCIA\2 TRIMESTRE 2024\Art 121 F VII C trim\web COMISA\"/>
    </mc:Choice>
  </mc:AlternateContent>
  <xr:revisionPtr revIDLastSave="0" documentId="13_ncr:1_{89501A8C-F568-4E86-91EA-E23C50762E40}" xr6:coauthVersionLast="47" xr6:coauthVersionMax="47" xr10:uidLastSave="{00000000-0000-0000-0000-000000000000}"/>
  <bookViews>
    <workbookView xWindow="-113" yWindow="-113" windowWidth="24267" windowHeight="13023" xr2:uid="{00000000-000D-0000-FFFF-FFFF00000000}"/>
  </bookViews>
  <sheets>
    <sheet name="Reporte de Formatos" sheetId="1" r:id="rId1"/>
  </sheets>
  <definedNames>
    <definedName name="_xlnm.Print_Area" localSheetId="0">'Reporte de Formatos'!$A$1:$O$14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 l="1"/>
  <c r="H8" i="1" l="1"/>
  <c r="I10" i="1"/>
  <c r="H9" i="1"/>
  <c r="I12" i="1" l="1"/>
  <c r="I11" i="1"/>
  <c r="I9" i="1" l="1"/>
  <c r="I8" i="1"/>
  <c r="I14" i="1" l="1"/>
  <c r="I13" i="1"/>
  <c r="H12" i="1"/>
  <c r="H11" i="1"/>
</calcChain>
</file>

<file path=xl/sharedStrings.xml><?xml version="1.0" encoding="utf-8"?>
<sst xmlns="http://schemas.openxmlformats.org/spreadsheetml/2006/main" count="103" uniqueCount="59">
  <si>
    <t>50885</t>
  </si>
  <si>
    <t>TÍTULO</t>
  </si>
  <si>
    <t>NOMBRE CORTO</t>
  </si>
  <si>
    <t>DESCRIPCIÓN</t>
  </si>
  <si>
    <t xml:space="preserve">Indicadores de Gestión </t>
  </si>
  <si>
    <t xml:space="preserve">A121Fr07C_Indicadores-de-Gestión </t>
  </si>
  <si>
    <t>3</t>
  </si>
  <si>
    <t>4</t>
  </si>
  <si>
    <t>1</t>
  </si>
  <si>
    <t>2</t>
  </si>
  <si>
    <t>13</t>
  </si>
  <si>
    <t>14</t>
  </si>
  <si>
    <t>468991</t>
  </si>
  <si>
    <t>469393</t>
  </si>
  <si>
    <t>469394</t>
  </si>
  <si>
    <t>468988</t>
  </si>
  <si>
    <t>468987</t>
  </si>
  <si>
    <t>468986</t>
  </si>
  <si>
    <t>468989</t>
  </si>
  <si>
    <t>468990</t>
  </si>
  <si>
    <t>468993</t>
  </si>
  <si>
    <t>468992</t>
  </si>
  <si>
    <t>468985</t>
  </si>
  <si>
    <t>468995</t>
  </si>
  <si>
    <t>468994</t>
  </si>
  <si>
    <t>468984</t>
  </si>
  <si>
    <t>468982</t>
  </si>
  <si>
    <t>Tabla Campos</t>
  </si>
  <si>
    <t>Ejercicio</t>
  </si>
  <si>
    <t>Fecha de inicio del periodo que se informa (día/mes/año)</t>
  </si>
  <si>
    <t>Fecha de término del periodo que se informa (día/mes/año)</t>
  </si>
  <si>
    <t>Denominación de cada indicador</t>
  </si>
  <si>
    <t>Tipo de indicador</t>
  </si>
  <si>
    <t>Unidad de medida</t>
  </si>
  <si>
    <t>Medios de verificación</t>
  </si>
  <si>
    <t xml:space="preserve">Resultados trimestrales </t>
  </si>
  <si>
    <t>Resultados anuales</t>
  </si>
  <si>
    <t>Justificación de los resultados</t>
  </si>
  <si>
    <t>Unidad responsable de medición</t>
  </si>
  <si>
    <t>Área (s) responsable (s) de la información</t>
  </si>
  <si>
    <t xml:space="preserve">Fecha de validación </t>
  </si>
  <si>
    <t>Fecha de Actualización</t>
  </si>
  <si>
    <t>Nota</t>
  </si>
  <si>
    <t>Estratégico</t>
  </si>
  <si>
    <t>Porcentaje</t>
  </si>
  <si>
    <t>111E077</t>
  </si>
  <si>
    <t>002N001</t>
  </si>
  <si>
    <t>Los resultados del indicador se verifican en el Informe de Avance Trimestral enero-marzo de 2024</t>
  </si>
  <si>
    <t>Coordinación de Comercialización y Abastecimientos y Coordinación Operativa</t>
  </si>
  <si>
    <t>Coordinación de Administración y Finanzas</t>
  </si>
  <si>
    <t>Subjefe de Vigilancia</t>
  </si>
  <si>
    <t>Se realizaron 11 cursos, denominados "Gestión Integral del Riesgo de Desastres",  "Sequía: Un reto en la reducción del desastre", "Intermedio de Primeros Auxilios", Intermedio de Prevención, Conbate y Extinción de Incendios", "Intermedio de Evacuación", Intermedio de Comunicación", "Apoyo Psicológico de Primer Contacto", "Grupo de Apoyo Especial", "Medidas Preventivas en caso de Actividad Volcanica" "Responsable Oficial de Protección Civil Institucional" y "Plan Familiar para la Prevención de Riesgos" lo que representa un avance del 73 por ciento de los 15 programados en el presente ejercicio fiscal, en los cuales se capacitaron 153 personas de Corporación Mexicana de Impresión, S.A. de C.V., contando con igual número de constancias</t>
  </si>
  <si>
    <t>Se realizaron 5  actividades de difusión y promoción de programas de capacitación, lo que representa un avance del 45 por ciento de los 11 programados en el presente ejercicio fiscal.</t>
  </si>
  <si>
    <t>No se programaron simulacros durante el segundo trimestre del ejercicio.</t>
  </si>
  <si>
    <t>No se programaron reuniones informativas sobre acciones a seguir en simulacros durante el segundo trimestre del ejercicio.</t>
  </si>
  <si>
    <t>Se realizaron 30,426,518 impresiones, lo que representa un avance del 11 por ciento de los  268,622,820 programados en el presente ejercicio fiscal,  consistentes en offset, formas continuas y hologramas, con la finalidad de eficientar los gastos administrativos.</t>
  </si>
  <si>
    <t>Se realizarón 8,440,626 impresiones, lo que representa un avance del 27 por ciento de los 31,293,904 programados en el presente ejercicio fiscal,  consistentes en tarjeta única de movilidad integrada, carteles, dípticos, etiquetas, folletos, gacetas, lonas, medallas, sellos, trípticos, volantes, principalemente, con la finalidad de cubrir las necesidades de impresión de los Entes Públicos para el desarrollo de sus programas y proyectos.</t>
  </si>
  <si>
    <t>Se realizaron 112  contratos con clientes, lo que representa un avance del 46 por ciento de los 245 programados en el presente ejercicio fiscal.</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</si>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</sst>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11" fontId="0" fillId="0" borderId="0" xfId="0" applyNumberFormat="1" applyAlignment="1">
      <alignment horizontal="center" vertical="center" wrapText="1"/>
    </xf>
    <xf numFmtId="0" fontId="0" fillId="0" borderId="0" xfId="0" applyAlignment="1">
      <alignment horizontal="center" vertical="center" wrapText="1"/>
    </xf>
    <xf numFmtId="0" fontId="0" fillId="0" borderId="2" xfId="0" applyBorder="1" applyAlignment="1" applyProtection="1">
      <alignment horizontal="justify" vertical="center" wrapText="1"/>
      <protection locked="0"/>
    </xf>
    <xf numFmtId="0" fontId="0" fillId="0" borderId="0" xfId="0" applyAlignment="1" applyProtection="1">
      <alignment horizontal="justify" vertical="center" wrapText="1"/>
      <protection locked="0"/>
    </xf>
    <xf numFmtId="9" fontId="0" fillId="0" borderId="0" xfId="0" applyNumberFormat="1" applyAlignment="1">
      <alignment vertical="center" wrapText="1"/>
    </xf>
    <xf numFmtId="9" fontId="0" fillId="0" borderId="0" xfId="1" applyFont="1" applyAlignment="1">
      <alignment vertical="center" wrapText="1"/>
    </xf>
    <xf numFmtId="9" fontId="0" fillId="0" borderId="0" xfId="1" applyFont="1" applyAlignment="1">
      <alignment horizontal="center" vertical="center" wrapText="1"/>
    </xf>
    <xf numFmtId="0" fontId="0" fillId="0" borderId="0" xfId="0" applyAlignment="1">
      <alignment horizontal="left" vertical="center" wrapText="1"/>
    </xf>
    <xf numFmtId="9" fontId="0" fillId="0" borderId="0" xfId="1" applyFont="1" applyFill="1" applyAlignment="1">
      <alignment horizontal="center" vertical="center" wrapText="1"/>
    </xf>
    <xf numFmtId="0" fontId="2" fillId="3"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Alignment="1">
      <alignment horizontal="center" vertical="center" wrapText="1"/>
    </xf>
    <xf numFmtId="0" fontId="2" fillId="0" borderId="2"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abSelected="1" topLeftCell="A2" zoomScale="55" zoomScaleNormal="55" workbookViewId="0">
      <selection activeCell="C8" sqref="C8"/>
    </sheetView>
  </sheetViews>
  <sheetFormatPr baseColWidth="10" defaultColWidth="9.109375" defaultRowHeight="15.05" x14ac:dyDescent="0.3"/>
  <cols>
    <col min="1" max="1" width="8" bestFit="1" customWidth="1"/>
    <col min="2" max="2" width="18.33203125" customWidth="1"/>
    <col min="3" max="3" width="17" customWidth="1"/>
    <col min="4" max="4" width="13.5546875" customWidth="1"/>
    <col min="5" max="5" width="13.109375" customWidth="1"/>
    <col min="6" max="6" width="11.33203125" customWidth="1"/>
    <col min="7" max="7" width="25.88671875" customWidth="1"/>
    <col min="8" max="8" width="14.5546875" customWidth="1"/>
    <col min="9" max="9" width="15.5546875" customWidth="1"/>
    <col min="10" max="10" width="49.5546875" customWidth="1"/>
    <col min="11" max="11" width="28.33203125" bestFit="1" customWidth="1"/>
    <col min="12" max="12" width="36" bestFit="1" customWidth="1"/>
    <col min="13" max="13" width="18" bestFit="1" customWidth="1"/>
    <col min="14" max="14" width="20.109375" bestFit="1" customWidth="1"/>
    <col min="15" max="16" width="55.88671875" customWidth="1"/>
  </cols>
  <sheetData>
    <row r="1" spans="1:16" hidden="1" x14ac:dyDescent="0.3">
      <c r="A1" t="s">
        <v>0</v>
      </c>
    </row>
    <row r="2" spans="1:16" x14ac:dyDescent="0.3">
      <c r="A2" s="16" t="s">
        <v>1</v>
      </c>
      <c r="B2" s="17"/>
      <c r="C2" s="17"/>
      <c r="D2" s="16" t="s">
        <v>2</v>
      </c>
      <c r="E2" s="17"/>
      <c r="F2" s="17"/>
      <c r="G2" s="16" t="s">
        <v>3</v>
      </c>
      <c r="H2" s="17"/>
      <c r="I2" s="17"/>
    </row>
    <row r="3" spans="1:16" x14ac:dyDescent="0.3">
      <c r="A3" s="18" t="s">
        <v>4</v>
      </c>
      <c r="B3" s="17"/>
      <c r="C3" s="17"/>
      <c r="D3" s="18" t="s">
        <v>5</v>
      </c>
      <c r="E3" s="17"/>
      <c r="F3" s="17"/>
      <c r="G3" s="18" t="s">
        <v>4</v>
      </c>
      <c r="H3" s="17"/>
      <c r="I3" s="17"/>
    </row>
    <row r="4" spans="1:16" hidden="1" x14ac:dyDescent="0.3">
      <c r="A4" t="s">
        <v>6</v>
      </c>
      <c r="B4" t="s">
        <v>7</v>
      </c>
      <c r="C4" t="s">
        <v>7</v>
      </c>
      <c r="D4" t="s">
        <v>8</v>
      </c>
      <c r="E4" t="s">
        <v>8</v>
      </c>
      <c r="F4" t="s">
        <v>8</v>
      </c>
      <c r="G4" t="s">
        <v>8</v>
      </c>
      <c r="H4" t="s">
        <v>8</v>
      </c>
      <c r="I4" t="s">
        <v>8</v>
      </c>
      <c r="J4" t="s">
        <v>8</v>
      </c>
      <c r="K4" t="s">
        <v>9</v>
      </c>
      <c r="L4" t="s">
        <v>9</v>
      </c>
      <c r="M4" t="s">
        <v>7</v>
      </c>
      <c r="N4" t="s">
        <v>10</v>
      </c>
      <c r="O4" t="s">
        <v>11</v>
      </c>
    </row>
    <row r="5" spans="1:16" hidden="1" x14ac:dyDescent="0.3">
      <c r="A5" t="s">
        <v>12</v>
      </c>
      <c r="B5" t="s">
        <v>13</v>
      </c>
      <c r="C5" t="s">
        <v>14</v>
      </c>
      <c r="D5" t="s">
        <v>15</v>
      </c>
      <c r="E5" t="s">
        <v>16</v>
      </c>
      <c r="F5" t="s">
        <v>17</v>
      </c>
      <c r="G5" t="s">
        <v>18</v>
      </c>
      <c r="H5" t="s">
        <v>19</v>
      </c>
      <c r="I5" t="s">
        <v>20</v>
      </c>
      <c r="J5" t="s">
        <v>21</v>
      </c>
      <c r="K5" t="s">
        <v>22</v>
      </c>
      <c r="L5" t="s">
        <v>23</v>
      </c>
      <c r="M5" t="s">
        <v>24</v>
      </c>
      <c r="N5" t="s">
        <v>25</v>
      </c>
      <c r="O5" t="s">
        <v>26</v>
      </c>
    </row>
    <row r="6" spans="1:16" x14ac:dyDescent="0.3">
      <c r="A6" s="16" t="s">
        <v>27</v>
      </c>
      <c r="B6" s="17"/>
      <c r="C6" s="17"/>
      <c r="D6" s="17"/>
      <c r="E6" s="17"/>
      <c r="F6" s="17"/>
      <c r="G6" s="17"/>
      <c r="H6" s="17"/>
      <c r="I6" s="17"/>
      <c r="J6" s="17"/>
      <c r="K6" s="17"/>
      <c r="L6" s="17"/>
      <c r="M6" s="17"/>
      <c r="N6" s="17"/>
      <c r="O6" s="17"/>
    </row>
    <row r="7" spans="1:16" s="2" customFormat="1" ht="50.1" x14ac:dyDescent="0.3">
      <c r="A7" s="1" t="s">
        <v>28</v>
      </c>
      <c r="B7" s="1" t="s">
        <v>29</v>
      </c>
      <c r="C7" s="1" t="s">
        <v>30</v>
      </c>
      <c r="D7" s="1" t="s">
        <v>31</v>
      </c>
      <c r="E7" s="1" t="s">
        <v>32</v>
      </c>
      <c r="F7" s="1" t="s">
        <v>33</v>
      </c>
      <c r="G7" s="1" t="s">
        <v>34</v>
      </c>
      <c r="H7" s="1" t="s">
        <v>35</v>
      </c>
      <c r="I7" s="1" t="s">
        <v>36</v>
      </c>
      <c r="J7" s="1" t="s">
        <v>37</v>
      </c>
      <c r="K7" s="1" t="s">
        <v>38</v>
      </c>
      <c r="L7" s="1" t="s">
        <v>39</v>
      </c>
      <c r="M7" s="1" t="s">
        <v>40</v>
      </c>
      <c r="N7" s="15" t="s">
        <v>41</v>
      </c>
      <c r="O7" s="1" t="s">
        <v>42</v>
      </c>
    </row>
    <row r="8" spans="1:16" s="4" customFormat="1" ht="101.45" customHeight="1" x14ac:dyDescent="0.3">
      <c r="A8" s="4">
        <v>2024</v>
      </c>
      <c r="B8" s="5">
        <v>45383</v>
      </c>
      <c r="C8" s="5">
        <v>45473</v>
      </c>
      <c r="D8" s="6" t="s">
        <v>45</v>
      </c>
      <c r="E8" s="7" t="s">
        <v>43</v>
      </c>
      <c r="F8" s="7" t="s">
        <v>44</v>
      </c>
      <c r="G8" s="7" t="s">
        <v>47</v>
      </c>
      <c r="H8" s="14">
        <f>SUM(14921925/53414084)</f>
        <v>0.27936311703856981</v>
      </c>
      <c r="I8" s="14">
        <f>SUM(30426518/268622820)</f>
        <v>0.11326855253771813</v>
      </c>
      <c r="J8" s="8" t="s">
        <v>55</v>
      </c>
      <c r="K8" s="3" t="s">
        <v>48</v>
      </c>
      <c r="L8" s="3" t="s">
        <v>49</v>
      </c>
      <c r="N8" s="5">
        <v>45490</v>
      </c>
      <c r="O8" s="20" t="s">
        <v>58</v>
      </c>
      <c r="P8" s="10"/>
    </row>
    <row r="9" spans="1:16" s="4" customFormat="1" ht="140.9" customHeight="1" x14ac:dyDescent="0.3">
      <c r="A9" s="4">
        <v>2024</v>
      </c>
      <c r="B9" s="5">
        <v>45383</v>
      </c>
      <c r="C9" s="5">
        <v>45473</v>
      </c>
      <c r="D9" s="6" t="s">
        <v>45</v>
      </c>
      <c r="E9" s="7" t="s">
        <v>43</v>
      </c>
      <c r="F9" s="7" t="s">
        <v>44</v>
      </c>
      <c r="G9" s="7" t="s">
        <v>47</v>
      </c>
      <c r="H9" s="14">
        <f>SUM(1163548/5471484)</f>
        <v>0.21265674906478754</v>
      </c>
      <c r="I9" s="14">
        <f>SUM(8440626/31293904)</f>
        <v>0.26972109328385491</v>
      </c>
      <c r="J9" s="9" t="s">
        <v>56</v>
      </c>
      <c r="K9" s="3" t="s">
        <v>48</v>
      </c>
      <c r="L9" s="3" t="s">
        <v>49</v>
      </c>
      <c r="N9" s="5">
        <v>45490</v>
      </c>
      <c r="O9" s="19"/>
      <c r="P9" s="10"/>
    </row>
    <row r="10" spans="1:16" s="4" customFormat="1" ht="67.650000000000006" customHeight="1" x14ac:dyDescent="0.3">
      <c r="A10" s="4">
        <v>2024</v>
      </c>
      <c r="B10" s="5">
        <v>45383</v>
      </c>
      <c r="C10" s="5">
        <v>45473</v>
      </c>
      <c r="D10" s="6" t="s">
        <v>45</v>
      </c>
      <c r="E10" s="7" t="s">
        <v>43</v>
      </c>
      <c r="F10" s="7" t="s">
        <v>44</v>
      </c>
      <c r="G10" s="7" t="s">
        <v>47</v>
      </c>
      <c r="H10" s="14">
        <f>SUM(42/42)</f>
        <v>1</v>
      </c>
      <c r="I10" s="14">
        <f>SUM(112/245)</f>
        <v>0.45714285714285713</v>
      </c>
      <c r="J10" s="9" t="s">
        <v>57</v>
      </c>
      <c r="K10" s="3" t="s">
        <v>48</v>
      </c>
      <c r="L10" s="3" t="s">
        <v>49</v>
      </c>
      <c r="N10" s="5">
        <v>45490</v>
      </c>
      <c r="O10" s="19"/>
      <c r="P10" s="10"/>
    </row>
    <row r="11" spans="1:16" s="4" customFormat="1" ht="247.3" customHeight="1" x14ac:dyDescent="0.3">
      <c r="A11" s="4">
        <v>2024</v>
      </c>
      <c r="B11" s="5">
        <v>45383</v>
      </c>
      <c r="C11" s="5">
        <v>45473</v>
      </c>
      <c r="D11" s="7" t="s">
        <v>46</v>
      </c>
      <c r="E11" s="7" t="s">
        <v>43</v>
      </c>
      <c r="F11" s="7" t="s">
        <v>44</v>
      </c>
      <c r="G11" s="7" t="s">
        <v>47</v>
      </c>
      <c r="H11" s="12">
        <f>SUM(9/9)</f>
        <v>1</v>
      </c>
      <c r="I11" s="12">
        <f>SUM(11/15)</f>
        <v>0.73333333333333328</v>
      </c>
      <c r="J11" s="13" t="s">
        <v>51</v>
      </c>
      <c r="K11" s="3" t="s">
        <v>50</v>
      </c>
      <c r="L11" s="3" t="s">
        <v>49</v>
      </c>
      <c r="N11" s="5">
        <v>45490</v>
      </c>
      <c r="O11" s="19"/>
      <c r="P11" s="11"/>
    </row>
    <row r="12" spans="1:16" s="4" customFormat="1" ht="64.5" customHeight="1" x14ac:dyDescent="0.3">
      <c r="A12" s="4">
        <v>2024</v>
      </c>
      <c r="B12" s="5">
        <v>45383</v>
      </c>
      <c r="C12" s="5">
        <v>45473</v>
      </c>
      <c r="D12" s="7" t="s">
        <v>46</v>
      </c>
      <c r="E12" s="7" t="s">
        <v>43</v>
      </c>
      <c r="F12" s="7" t="s">
        <v>44</v>
      </c>
      <c r="G12" s="7" t="s">
        <v>47</v>
      </c>
      <c r="H12" s="12">
        <f>SUM(2/2)</f>
        <v>1</v>
      </c>
      <c r="I12" s="12">
        <f>SUM(5/11)</f>
        <v>0.45454545454545453</v>
      </c>
      <c r="J12" s="13" t="s">
        <v>52</v>
      </c>
      <c r="K12" s="3" t="s">
        <v>50</v>
      </c>
      <c r="L12" s="3" t="s">
        <v>49</v>
      </c>
      <c r="N12" s="5">
        <v>45490</v>
      </c>
      <c r="O12" s="19"/>
      <c r="P12" s="11"/>
    </row>
    <row r="13" spans="1:16" s="4" customFormat="1" ht="60.1" x14ac:dyDescent="0.3">
      <c r="A13" s="4">
        <v>2024</v>
      </c>
      <c r="B13" s="5">
        <v>45383</v>
      </c>
      <c r="C13" s="5">
        <v>45473</v>
      </c>
      <c r="D13" s="7" t="s">
        <v>46</v>
      </c>
      <c r="E13" s="7" t="s">
        <v>43</v>
      </c>
      <c r="F13" s="7" t="s">
        <v>44</v>
      </c>
      <c r="G13" s="7" t="s">
        <v>47</v>
      </c>
      <c r="H13" s="12">
        <v>0</v>
      </c>
      <c r="I13" s="12">
        <f>SUM(0/2)</f>
        <v>0</v>
      </c>
      <c r="J13" s="13" t="s">
        <v>53</v>
      </c>
      <c r="K13" s="3" t="s">
        <v>50</v>
      </c>
      <c r="L13" s="3" t="s">
        <v>49</v>
      </c>
      <c r="N13" s="5">
        <v>45490</v>
      </c>
      <c r="O13" s="19"/>
      <c r="P13" s="11"/>
    </row>
    <row r="14" spans="1:16" s="4" customFormat="1" ht="60.1" x14ac:dyDescent="0.3">
      <c r="A14" s="4">
        <v>2024</v>
      </c>
      <c r="B14" s="5">
        <v>45383</v>
      </c>
      <c r="C14" s="5">
        <v>45473</v>
      </c>
      <c r="D14" s="7" t="s">
        <v>46</v>
      </c>
      <c r="E14" s="7" t="s">
        <v>43</v>
      </c>
      <c r="F14" s="7" t="s">
        <v>44</v>
      </c>
      <c r="G14" s="7" t="s">
        <v>47</v>
      </c>
      <c r="H14" s="12">
        <v>0</v>
      </c>
      <c r="I14" s="12">
        <f>SUM(0/2)</f>
        <v>0</v>
      </c>
      <c r="J14" s="13" t="s">
        <v>54</v>
      </c>
      <c r="K14" s="3" t="s">
        <v>50</v>
      </c>
      <c r="L14" s="3" t="s">
        <v>49</v>
      </c>
      <c r="N14" s="5">
        <v>45490</v>
      </c>
      <c r="O14" s="19"/>
      <c r="P14" s="11"/>
    </row>
  </sheetData>
  <mergeCells count="8">
    <mergeCell ref="O8:O14"/>
    <mergeCell ref="A6:O6"/>
    <mergeCell ref="A2:C2"/>
    <mergeCell ref="D2:F2"/>
    <mergeCell ref="G2:I2"/>
    <mergeCell ref="A3:C3"/>
    <mergeCell ref="D3:F3"/>
    <mergeCell ref="G3:I3"/>
  </mergeCells>
  <printOptions horizontalCentered="1"/>
  <pageMargins left="0.31496062992125984" right="0.31496062992125984" top="0.74803149606299213" bottom="0.74803149606299213" header="0.31496062992125984" footer="0.31496062992125984"/>
  <pageSetup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2024-04-24T18:43:59Z</cp:lastPrinted>
  <dcterms:created xsi:type="dcterms:W3CDTF">2024-04-18T19:41:57Z</dcterms:created>
  <dcterms:modified xsi:type="dcterms:W3CDTF">2024-07-18T17:57:58Z</dcterms:modified>
</cp:coreProperties>
</file>